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I15" i="1"/>
  <c r="J15" i="1" s="1"/>
  <c r="H15" i="1"/>
  <c r="E15" i="1"/>
  <c r="H4" i="1"/>
  <c r="K4" i="1" s="1"/>
  <c r="G12" i="1"/>
  <c r="P4" i="1" l="1"/>
  <c r="I11" i="1"/>
  <c r="I17" i="1"/>
  <c r="J17" i="1" s="1"/>
  <c r="E17" i="1"/>
  <c r="H17" i="1" s="1"/>
  <c r="I20" i="1" l="1"/>
  <c r="I24" i="1"/>
  <c r="J24" i="1" s="1"/>
  <c r="E24" i="1"/>
  <c r="H24" i="1" s="1"/>
  <c r="I23" i="1"/>
  <c r="J23" i="1" s="1"/>
  <c r="E23" i="1"/>
  <c r="H23" i="1" s="1"/>
  <c r="E13" i="1"/>
  <c r="H13" i="1" s="1"/>
  <c r="I13" i="1"/>
  <c r="J13" i="1" s="1"/>
  <c r="E14" i="1"/>
  <c r="H14" i="1" s="1"/>
  <c r="I14" i="1"/>
  <c r="J14" i="1" s="1"/>
  <c r="G19" i="1"/>
  <c r="E10" i="1"/>
  <c r="L8" i="1"/>
  <c r="L9" i="1" s="1"/>
  <c r="M9" i="1" l="1"/>
  <c r="N9" i="1" s="1"/>
  <c r="O9" i="1" s="1"/>
  <c r="P9" i="1" s="1"/>
  <c r="Q9" i="1" s="1"/>
  <c r="R9" i="1" s="1"/>
  <c r="S9" i="1" s="1"/>
  <c r="T9" i="1" s="1"/>
  <c r="I45" i="1"/>
  <c r="J45" i="1" s="1"/>
  <c r="E45" i="1"/>
  <c r="H45" i="1" s="1"/>
  <c r="I44" i="1"/>
  <c r="J44" i="1" s="1"/>
  <c r="E44" i="1"/>
  <c r="H44" i="1" s="1"/>
  <c r="I43" i="1"/>
  <c r="J43" i="1" s="1"/>
  <c r="E43" i="1"/>
  <c r="H43" i="1" s="1"/>
  <c r="I42" i="1"/>
  <c r="J42" i="1" s="1"/>
  <c r="E42" i="1"/>
  <c r="H42" i="1" s="1"/>
  <c r="I41" i="1"/>
  <c r="J41" i="1" s="1"/>
  <c r="E41" i="1"/>
  <c r="H41" i="1" s="1"/>
  <c r="I40" i="1"/>
  <c r="J40" i="1" s="1"/>
  <c r="E40" i="1"/>
  <c r="H40" i="1" s="1"/>
  <c r="I39" i="1"/>
  <c r="J39" i="1" s="1"/>
  <c r="E39" i="1"/>
  <c r="H39" i="1" s="1"/>
  <c r="G38" i="1"/>
  <c r="A38" i="1"/>
  <c r="A39" i="1" s="1"/>
  <c r="A40" i="1" s="1"/>
  <c r="A41" i="1" s="1"/>
  <c r="A42" i="1" s="1"/>
  <c r="A43" i="1" s="1"/>
  <c r="A44" i="1" s="1"/>
  <c r="A45" i="1" s="1"/>
  <c r="I33" i="1"/>
  <c r="J33" i="1" s="1"/>
  <c r="E33" i="1"/>
  <c r="H33" i="1" s="1"/>
  <c r="I32" i="1"/>
  <c r="J32" i="1" s="1"/>
  <c r="E32" i="1"/>
  <c r="H32" i="1" s="1"/>
  <c r="I31" i="1"/>
  <c r="J31" i="1" s="1"/>
  <c r="E31" i="1"/>
  <c r="H31" i="1" s="1"/>
  <c r="G30" i="1"/>
  <c r="I29" i="1"/>
  <c r="J29" i="1" s="1"/>
  <c r="E29" i="1"/>
  <c r="H29" i="1" s="1"/>
  <c r="I28" i="1"/>
  <c r="J28" i="1" s="1"/>
  <c r="E28" i="1"/>
  <c r="H28" i="1" s="1"/>
  <c r="I27" i="1"/>
  <c r="J27" i="1" s="1"/>
  <c r="E27" i="1"/>
  <c r="H27" i="1" s="1"/>
  <c r="I26" i="1"/>
  <c r="J26" i="1" s="1"/>
  <c r="E26" i="1"/>
  <c r="H26" i="1" s="1"/>
  <c r="G25" i="1"/>
  <c r="I22" i="1"/>
  <c r="J22" i="1" s="1"/>
  <c r="E22" i="1"/>
  <c r="H22" i="1" s="1"/>
  <c r="I21" i="1"/>
  <c r="J21" i="1" s="1"/>
  <c r="E21" i="1"/>
  <c r="H21" i="1" s="1"/>
  <c r="J20" i="1"/>
  <c r="E20" i="1"/>
  <c r="H20" i="1" s="1"/>
  <c r="I18" i="1"/>
  <c r="J18" i="1" s="1"/>
  <c r="E18" i="1"/>
  <c r="H18" i="1" s="1"/>
  <c r="I16" i="1"/>
  <c r="J16" i="1" s="1"/>
  <c r="E16" i="1"/>
  <c r="H16" i="1" s="1"/>
  <c r="E12" i="1"/>
  <c r="H12" i="1" s="1"/>
  <c r="J11" i="1"/>
  <c r="E11" i="1"/>
  <c r="H11" i="1" s="1"/>
  <c r="A10" i="1"/>
  <c r="A11" i="1" s="1"/>
  <c r="U9" i="1" l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12" i="1"/>
  <c r="A13" i="1" s="1"/>
  <c r="A14" i="1" s="1"/>
  <c r="F38" i="1"/>
  <c r="E38" i="1" s="1"/>
  <c r="H38" i="1" s="1"/>
  <c r="E25" i="1"/>
  <c r="H25" i="1" s="1"/>
  <c r="M8" i="1"/>
  <c r="N8" i="1" s="1"/>
  <c r="O8" i="1" s="1"/>
  <c r="P8" i="1" s="1"/>
  <c r="Q8" i="1" s="1"/>
  <c r="R8" i="1" s="1"/>
  <c r="S8" i="1" s="1"/>
  <c r="I19" i="1"/>
  <c r="E30" i="1"/>
  <c r="A15" i="1" l="1"/>
  <c r="A16" i="1" s="1"/>
  <c r="A17" i="1" s="1"/>
  <c r="I38" i="1"/>
  <c r="J38" i="1" s="1"/>
  <c r="I25" i="1"/>
  <c r="J25" i="1" s="1"/>
  <c r="H10" i="1"/>
  <c r="T8" i="1"/>
  <c r="U8" i="1" s="1"/>
  <c r="V8" i="1" s="1"/>
  <c r="W8" i="1" s="1"/>
  <c r="X8" i="1" s="1"/>
  <c r="Y8" i="1" s="1"/>
  <c r="Z8" i="1" s="1"/>
  <c r="H30" i="1"/>
  <c r="J19" i="1"/>
  <c r="E19" i="1"/>
  <c r="I30" i="1"/>
  <c r="J30" i="1" s="1"/>
  <c r="A18" i="1" l="1"/>
  <c r="AA8" i="1"/>
  <c r="AB8" i="1" s="1"/>
  <c r="AC8" i="1" s="1"/>
  <c r="AD8" i="1" s="1"/>
  <c r="AE8" i="1" s="1"/>
  <c r="AF8" i="1" s="1"/>
  <c r="AG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H8" i="1"/>
  <c r="AI8" i="1" s="1"/>
  <c r="AJ8" i="1" s="1"/>
  <c r="AK8" i="1" s="1"/>
  <c r="AL8" i="1" s="1"/>
  <c r="AM8" i="1" s="1"/>
  <c r="AN8" i="1" s="1"/>
  <c r="AO8" i="1" l="1"/>
  <c r="AP8" i="1" s="1"/>
  <c r="AQ8" i="1" s="1"/>
  <c r="AR8" i="1" s="1"/>
  <c r="AS8" i="1" s="1"/>
  <c r="AT8" i="1" s="1"/>
  <c r="AU8" i="1" s="1"/>
  <c r="AV8" i="1" l="1"/>
  <c r="AW8" i="1" s="1"/>
  <c r="AX8" i="1" s="1"/>
  <c r="AY8" i="1" s="1"/>
  <c r="AZ8" i="1" s="1"/>
  <c r="BA8" i="1" s="1"/>
  <c r="BB8" i="1" s="1"/>
  <c r="BC8" i="1" l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l="1"/>
  <c r="BR8" i="1" s="1"/>
  <c r="BS8" i="1" s="1"/>
  <c r="BT8" i="1" s="1"/>
  <c r="BU8" i="1" s="1"/>
  <c r="BV8" i="1" s="1"/>
  <c r="BW8" i="1" s="1"/>
  <c r="BX8" i="1" l="1"/>
  <c r="BY8" i="1" s="1"/>
  <c r="BZ8" i="1" s="1"/>
  <c r="CA8" i="1" s="1"/>
  <c r="CB8" i="1" s="1"/>
  <c r="CC8" i="1" s="1"/>
  <c r="CD8" i="1" s="1"/>
  <c r="CE8" i="1" l="1"/>
  <c r="CF8" i="1" s="1"/>
  <c r="CG8" i="1" s="1"/>
  <c r="CH8" i="1" s="1"/>
  <c r="CI8" i="1" s="1"/>
  <c r="CJ8" i="1" s="1"/>
  <c r="CK8" i="1" s="1"/>
  <c r="CL8" i="1" l="1"/>
  <c r="CM8" i="1" s="1"/>
  <c r="CN8" i="1" s="1"/>
  <c r="CO8" i="1" s="1"/>
  <c r="CP8" i="1" s="1"/>
  <c r="CQ8" i="1" s="1"/>
  <c r="CR8" i="1" s="1"/>
  <c r="CS8" i="1" l="1"/>
  <c r="CT8" i="1" s="1"/>
  <c r="CU8" i="1" s="1"/>
  <c r="CV8" i="1" s="1"/>
  <c r="CW8" i="1" s="1"/>
  <c r="CX8" i="1" s="1"/>
  <c r="CY8" i="1" s="1"/>
  <c r="CZ8" i="1" l="1"/>
  <c r="DA8" i="1" s="1"/>
  <c r="DB8" i="1" s="1"/>
  <c r="DC8" i="1" s="1"/>
  <c r="DD8" i="1" s="1"/>
  <c r="DE8" i="1" s="1"/>
  <c r="DF8" i="1" s="1"/>
  <c r="DG8" i="1" l="1"/>
  <c r="DH8" i="1" s="1"/>
  <c r="DI8" i="1" s="1"/>
  <c r="DJ8" i="1" s="1"/>
  <c r="DK8" i="1" s="1"/>
  <c r="DL8" i="1" s="1"/>
  <c r="DM8" i="1" s="1"/>
  <c r="DN8" i="1" l="1"/>
  <c r="DO8" i="1" s="1"/>
  <c r="DP8" i="1" s="1"/>
  <c r="DQ8" i="1" s="1"/>
  <c r="DR8" i="1" s="1"/>
  <c r="DS8" i="1" s="1"/>
  <c r="DT8" i="1" s="1"/>
  <c r="DU8" i="1" l="1"/>
  <c r="DV8" i="1" s="1"/>
  <c r="DW8" i="1" s="1"/>
  <c r="DX8" i="1" s="1"/>
  <c r="DY8" i="1" s="1"/>
  <c r="DZ8" i="1" s="1"/>
  <c r="EA8" i="1" s="1"/>
  <c r="EB8" i="1" l="1"/>
  <c r="EC8" i="1" s="1"/>
  <c r="ED8" i="1" s="1"/>
  <c r="EE8" i="1" s="1"/>
  <c r="EF8" i="1" s="1"/>
  <c r="EG8" i="1" s="1"/>
  <c r="EH8" i="1" s="1"/>
  <c r="EI8" i="1" l="1"/>
  <c r="EJ8" i="1" s="1"/>
  <c r="EK8" i="1" s="1"/>
  <c r="EL8" i="1" s="1"/>
  <c r="EM8" i="1" s="1"/>
  <c r="EN8" i="1" s="1"/>
  <c r="EO8" i="1" s="1"/>
  <c r="EP8" i="1" l="1"/>
  <c r="EQ8" i="1" s="1"/>
  <c r="ER8" i="1" s="1"/>
  <c r="ES8" i="1" s="1"/>
  <c r="ET8" i="1" s="1"/>
  <c r="EU8" i="1" s="1"/>
  <c r="EV8" i="1" s="1"/>
  <c r="EW8" i="1" l="1"/>
  <c r="EX8" i="1" s="1"/>
  <c r="EY8" i="1" s="1"/>
  <c r="EZ8" i="1" s="1"/>
  <c r="FA8" i="1" s="1"/>
  <c r="FB8" i="1" s="1"/>
  <c r="FC8" i="1" s="1"/>
  <c r="FD8" i="1" l="1"/>
  <c r="FE8" i="1" s="1"/>
  <c r="FF8" i="1" s="1"/>
  <c r="FG8" i="1" s="1"/>
  <c r="FH8" i="1" s="1"/>
  <c r="FI8" i="1" s="1"/>
  <c r="FJ8" i="1" s="1"/>
  <c r="FK8" i="1" l="1"/>
  <c r="FL8" i="1" s="1"/>
  <c r="FM8" i="1" s="1"/>
  <c r="FN8" i="1" s="1"/>
  <c r="FO8" i="1" s="1"/>
  <c r="FP8" i="1" s="1"/>
  <c r="FQ8" i="1" s="1"/>
  <c r="FR8" i="1" l="1"/>
  <c r="FS8" i="1" s="1"/>
  <c r="FT8" i="1" s="1"/>
  <c r="FU8" i="1" s="1"/>
  <c r="FV8" i="1" s="1"/>
  <c r="FW8" i="1" s="1"/>
  <c r="FX8" i="1" s="1"/>
  <c r="FY8" i="1" l="1"/>
  <c r="FZ8" i="1" s="1"/>
  <c r="GA8" i="1" s="1"/>
  <c r="GB8" i="1" s="1"/>
  <c r="GC8" i="1" s="1"/>
  <c r="GD8" i="1" s="1"/>
  <c r="GE8" i="1" s="1"/>
  <c r="GF8" i="1" l="1"/>
  <c r="GG8" i="1" s="1"/>
  <c r="GH8" i="1" s="1"/>
  <c r="GI8" i="1" s="1"/>
  <c r="GJ8" i="1" s="1"/>
  <c r="GK8" i="1" s="1"/>
  <c r="GL8" i="1" s="1"/>
  <c r="GM8" i="1" l="1"/>
  <c r="GN8" i="1" s="1"/>
  <c r="GO8" i="1" s="1"/>
  <c r="GP8" i="1" s="1"/>
  <c r="GQ8" i="1" s="1"/>
  <c r="GR8" i="1" s="1"/>
  <c r="GS8" i="1" s="1"/>
  <c r="GT8" i="1" l="1"/>
  <c r="GU8" i="1" s="1"/>
  <c r="GV8" i="1" s="1"/>
  <c r="GW8" i="1" s="1"/>
  <c r="GX8" i="1" s="1"/>
  <c r="GY8" i="1" s="1"/>
  <c r="GZ8" i="1" s="1"/>
  <c r="HA8" i="1" l="1"/>
  <c r="HB8" i="1" s="1"/>
  <c r="HC8" i="1" s="1"/>
  <c r="HD8" i="1" s="1"/>
  <c r="HE8" i="1" s="1"/>
  <c r="HF8" i="1" s="1"/>
  <c r="HG8" i="1" s="1"/>
  <c r="HH8" i="1" l="1"/>
  <c r="HI8" i="1" s="1"/>
  <c r="HJ8" i="1" s="1"/>
  <c r="HK8" i="1" s="1"/>
  <c r="HL8" i="1" s="1"/>
  <c r="HM8" i="1" s="1"/>
  <c r="HN8" i="1" s="1"/>
  <c r="HO8" i="1" l="1"/>
  <c r="HP8" i="1" s="1"/>
  <c r="HQ8" i="1" s="1"/>
  <c r="HR8" i="1" s="1"/>
  <c r="HS8" i="1" s="1"/>
  <c r="HT8" i="1" s="1"/>
  <c r="HU8" i="1" s="1"/>
  <c r="HV8" i="1" l="1"/>
  <c r="HW8" i="1" s="1"/>
  <c r="HX8" i="1" s="1"/>
  <c r="HY8" i="1" s="1"/>
  <c r="HZ8" i="1" s="1"/>
  <c r="IA8" i="1" s="1"/>
  <c r="IB8" i="1" s="1"/>
  <c r="IC8" i="1" l="1"/>
  <c r="ID8" i="1" s="1"/>
  <c r="IE8" i="1" s="1"/>
  <c r="IF8" i="1" s="1"/>
  <c r="IG8" i="1" s="1"/>
  <c r="IH8" i="1" s="1"/>
  <c r="II8" i="1" s="1"/>
  <c r="IJ8" i="1" l="1"/>
  <c r="IK8" i="1" s="1"/>
  <c r="IL8" i="1" s="1"/>
  <c r="IM8" i="1" s="1"/>
  <c r="IN8" i="1" s="1"/>
  <c r="IO8" i="1" s="1"/>
  <c r="I12" i="1"/>
  <c r="J12" i="1" s="1"/>
  <c r="G10" i="1"/>
  <c r="I10" i="1" s="1"/>
  <c r="J10" i="1" s="1"/>
</calcChain>
</file>

<file path=xl/comments1.xml><?xml version="1.0" encoding="utf-8"?>
<comments xmlns="http://schemas.openxmlformats.org/spreadsheetml/2006/main">
  <authors>
    <author>Vertex42</author>
    <author>Jon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Terms of Use and Copyright:</t>
        </r>
        <r>
          <rPr>
            <sz val="8"/>
            <color indexed="81"/>
            <rFont val="Tahoma"/>
            <family val="2"/>
          </rPr>
          <t xml:space="preserve">
See the Terms Of Use worksheet and the license agreement on Vertex42.com for information about terms of use, copyright, warranties, and disclaimers. </t>
        </r>
        <r>
          <rPr>
            <sz val="8"/>
            <color indexed="10"/>
            <rFont val="Tahoma"/>
            <family val="2"/>
          </rPr>
          <t>Removing copyright notices is illegal.</t>
        </r>
      </text>
    </comment>
    <comment ref="A9" authorId="1">
      <text>
        <r>
          <rPr>
            <b/>
            <sz val="8"/>
            <color indexed="81"/>
            <rFont val="Tahoma"/>
            <family val="2"/>
          </rPr>
          <t>Work Breakdown Structure</t>
        </r>
        <r>
          <rPr>
            <sz val="8"/>
            <color indexed="81"/>
            <rFont val="Tahoma"/>
            <family val="2"/>
          </rPr>
          <t xml:space="preserve">
Level 1: 1, 2, 3, ...
Level 2: 1.1, 1.2, 1.3, ...
Level 3: 1.1.1, 1.1.2, 1.1.3, …
The WBS is automatically entered, but the formulas are different for different levels.</t>
        </r>
      </text>
    </comment>
    <comment ref="D9" authorId="1">
      <text>
        <r>
          <rPr>
            <b/>
            <sz val="8"/>
            <color indexed="81"/>
            <rFont val="Tahoma"/>
            <family val="2"/>
          </rPr>
          <t>Start Date</t>
        </r>
        <r>
          <rPr>
            <sz val="8"/>
            <color indexed="81"/>
            <rFont val="Tahoma"/>
            <family val="2"/>
          </rPr>
          <t xml:space="preserve">
Enter the starting date for this task. To associate the start date with the end of another task, enter a formula in the start date that refers to the end date of that task.</t>
        </r>
      </text>
    </comment>
    <comment ref="E9" authorId="1">
      <text>
        <r>
          <rPr>
            <b/>
            <sz val="8"/>
            <color indexed="81"/>
            <rFont val="Tahoma"/>
            <family val="2"/>
          </rPr>
          <t>End Date</t>
        </r>
        <r>
          <rPr>
            <sz val="8"/>
            <color indexed="81"/>
            <rFont val="Tahoma"/>
            <family val="2"/>
          </rPr>
          <t xml:space="preserve">
The ending date is calculated by adding the Duration (calendar days) to the Start date minus 1 day, because the task duration is from the </t>
        </r>
        <r>
          <rPr>
            <b/>
            <sz val="8"/>
            <color indexed="81"/>
            <rFont val="Tahoma"/>
            <family val="2"/>
          </rPr>
          <t>beginning</t>
        </r>
        <r>
          <rPr>
            <sz val="8"/>
            <color indexed="81"/>
            <rFont val="Tahoma"/>
            <family val="2"/>
          </rPr>
          <t xml:space="preserve"> of the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 xml:space="preserve"> day to the </t>
        </r>
        <r>
          <rPr>
            <b/>
            <sz val="8"/>
            <color indexed="81"/>
            <rFont val="Tahoma"/>
            <family val="2"/>
          </rPr>
          <t>end</t>
        </r>
        <r>
          <rPr>
            <sz val="8"/>
            <color indexed="81"/>
            <rFont val="Tahoma"/>
            <family val="2"/>
          </rPr>
          <t xml:space="preserve"> of the </t>
        </r>
        <r>
          <rPr>
            <b/>
            <sz val="8"/>
            <color indexed="81"/>
            <rFont val="Tahoma"/>
            <family val="2"/>
          </rPr>
          <t>End</t>
        </r>
        <r>
          <rPr>
            <sz val="8"/>
            <color indexed="81"/>
            <rFont val="Tahoma"/>
            <family val="2"/>
          </rPr>
          <t xml:space="preserve">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8"/>
            <color indexed="81"/>
            <rFont val="Tahoma"/>
            <family val="2"/>
          </rPr>
          <t>Duration (Calendar Days)</t>
        </r>
        <r>
          <rPr>
            <sz val="8"/>
            <color indexed="81"/>
            <rFont val="Tahoma"/>
            <family val="2"/>
          </rPr>
          <t xml:space="preserve">
Enter the number of calendar days for the given task. Refer to the Working Days column or use a calendar to determine the corresponding working days. The duration is from the </t>
        </r>
        <r>
          <rPr>
            <b/>
            <sz val="8"/>
            <color indexed="81"/>
            <rFont val="Tahoma"/>
            <family val="2"/>
          </rPr>
          <t>beginning</t>
        </r>
        <r>
          <rPr>
            <sz val="8"/>
            <color indexed="81"/>
            <rFont val="Tahoma"/>
            <family val="2"/>
          </rPr>
          <t xml:space="preserve"> of the </t>
        </r>
        <r>
          <rPr>
            <b/>
            <sz val="8"/>
            <color indexed="81"/>
            <rFont val="Tahoma"/>
            <family val="2"/>
          </rPr>
          <t>Start date</t>
        </r>
        <r>
          <rPr>
            <sz val="8"/>
            <color indexed="81"/>
            <rFont val="Tahoma"/>
            <family val="2"/>
          </rPr>
          <t xml:space="preserve"> to the </t>
        </r>
        <r>
          <rPr>
            <b/>
            <sz val="8"/>
            <color indexed="81"/>
            <rFont val="Tahoma"/>
            <family val="2"/>
          </rPr>
          <t>ending</t>
        </r>
        <r>
          <rPr>
            <sz val="8"/>
            <color indexed="81"/>
            <rFont val="Tahoma"/>
            <family val="2"/>
          </rPr>
          <t xml:space="preserve"> of the </t>
        </r>
        <r>
          <rPr>
            <b/>
            <sz val="8"/>
            <color indexed="81"/>
            <rFont val="Tahoma"/>
            <family val="2"/>
          </rPr>
          <t>End Date</t>
        </r>
        <r>
          <rPr>
            <sz val="8"/>
            <color indexed="81"/>
            <rFont val="Tahoma"/>
            <family val="2"/>
          </rPr>
          <t>.
When the duration is calculated, it is calculated as End Date minus the Start Date plus 1 day, so that a task starting and ending on the same day has a duration of 1 day.</t>
        </r>
      </text>
    </comment>
    <comment ref="G9" authorId="1">
      <text>
        <r>
          <rPr>
            <b/>
            <sz val="8"/>
            <color indexed="81"/>
            <rFont val="Tahoma"/>
            <family val="2"/>
          </rPr>
          <t>Percent Complete</t>
        </r>
        <r>
          <rPr>
            <sz val="8"/>
            <color indexed="81"/>
            <rFont val="Tahoma"/>
            <family val="2"/>
          </rPr>
          <t xml:space="preserve">
Update the status of this task by entering the percent complete (between 0% and 100%).</t>
        </r>
      </text>
    </comment>
    <comment ref="H9" authorId="1">
      <text>
        <r>
          <rPr>
            <b/>
            <sz val="8"/>
            <color indexed="81"/>
            <rFont val="Tahoma"/>
            <family val="2"/>
          </rPr>
          <t>Working Days</t>
        </r>
        <r>
          <rPr>
            <sz val="8"/>
            <color indexed="81"/>
            <rFont val="Tahoma"/>
            <family val="2"/>
          </rPr>
          <t xml:space="preserve">
Counts the number of working days using the NETWORKDAYS() formula, which excludes weekends. When planning work based upon the number of working days, adjust the Duration until the desired # of working days is reached.</t>
        </r>
      </text>
    </comment>
    <comment ref="I9" authorId="1">
      <text>
        <r>
          <rPr>
            <b/>
            <sz val="8"/>
            <color indexed="81"/>
            <rFont val="Tahoma"/>
            <family val="2"/>
          </rPr>
          <t>Calendar Days Complete</t>
        </r>
        <r>
          <rPr>
            <sz val="8"/>
            <color indexed="81"/>
            <rFont val="Tahoma"/>
            <family val="2"/>
          </rPr>
          <t xml:space="preserve">
This column is calculated by multiplying the Duration by the %Complete and rounding down to the nearest integer.</t>
        </r>
      </text>
    </comment>
    <comment ref="J9" authorId="1">
      <text>
        <r>
          <rPr>
            <b/>
            <sz val="8"/>
            <color indexed="81"/>
            <rFont val="Tahoma"/>
            <family val="2"/>
          </rPr>
          <t>Calendar Days Remaining</t>
        </r>
        <r>
          <rPr>
            <sz val="8"/>
            <color indexed="81"/>
            <rFont val="Tahoma"/>
            <family val="2"/>
          </rPr>
          <t xml:space="preserve">
This column is calculated by subtracting the Days Complete from the Duration.</t>
        </r>
      </text>
    </comment>
  </commentList>
</comments>
</file>

<file path=xl/sharedStrings.xml><?xml version="1.0" encoding="utf-8"?>
<sst xmlns="http://schemas.openxmlformats.org/spreadsheetml/2006/main" count="73" uniqueCount="53">
  <si>
    <t>Gantt Chart</t>
  </si>
  <si>
    <t>HELP</t>
  </si>
  <si>
    <t>Today's Date:</t>
  </si>
  <si>
    <t>(vertical red line)</t>
  </si>
  <si>
    <t>Project Lead:</t>
  </si>
  <si>
    <t>[42]</t>
  </si>
  <si>
    <t>Start Date:</t>
  </si>
  <si>
    <t>First Day of Week (Mon=2):</t>
  </si>
  <si>
    <t>WBS</t>
  </si>
  <si>
    <t>Tasks</t>
  </si>
  <si>
    <t>Task
Lead</t>
  </si>
  <si>
    <t>Start</t>
  </si>
  <si>
    <t>End</t>
  </si>
  <si>
    <t>Duration (Days)</t>
  </si>
  <si>
    <t>% Complete</t>
  </si>
  <si>
    <t>Working Days</t>
  </si>
  <si>
    <t>Days Complete</t>
  </si>
  <si>
    <t>Days Remaining</t>
  </si>
  <si>
    <t>Task Category 1</t>
  </si>
  <si>
    <t>Sub Task level 2</t>
  </si>
  <si>
    <r>
      <t xml:space="preserve">TEMPLATE ROWS: </t>
    </r>
    <r>
      <rPr>
        <sz val="8"/>
        <rFont val="Arial"/>
        <family val="2"/>
      </rPr>
      <t>Copy and insert the entire section, or just the specific sub tasks, depending on which level you want to use (formulas are different for different WBS levels)</t>
    </r>
  </si>
  <si>
    <t>Level 3 Task</t>
  </si>
  <si>
    <t>Level 4 task</t>
  </si>
  <si>
    <t>Literature Review</t>
  </si>
  <si>
    <t>Aluminum</t>
  </si>
  <si>
    <t>Joining Techniques</t>
  </si>
  <si>
    <t>Paint Bake Cycle</t>
  </si>
  <si>
    <t>Mathematical Modelling</t>
  </si>
  <si>
    <t>Adhessive Bonding</t>
  </si>
  <si>
    <t>Heat Transfer</t>
  </si>
  <si>
    <t>Precipitation Hardening</t>
  </si>
  <si>
    <t>Recovery</t>
  </si>
  <si>
    <t>Model Validation</t>
  </si>
  <si>
    <t>Midterm Report</t>
  </si>
  <si>
    <t>Presentation</t>
  </si>
  <si>
    <t>Writing Report</t>
  </si>
  <si>
    <t>Practice</t>
  </si>
  <si>
    <t>All</t>
  </si>
  <si>
    <t>Mechaniccal Property Model</t>
  </si>
  <si>
    <t>Models</t>
  </si>
  <si>
    <t>MTRL 466</t>
  </si>
  <si>
    <t>Adhesive Bonding for Aluminum Sheets</t>
  </si>
  <si>
    <t>Theory</t>
  </si>
  <si>
    <t>M, K</t>
  </si>
  <si>
    <t>S</t>
  </si>
  <si>
    <t>A</t>
  </si>
  <si>
    <t>M</t>
  </si>
  <si>
    <t>Z</t>
  </si>
  <si>
    <t>A, Z</t>
  </si>
  <si>
    <t>S, K</t>
  </si>
  <si>
    <t>S, M</t>
  </si>
  <si>
    <t>All of us</t>
  </si>
  <si>
    <t>K,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</si>
</sst>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\-\ mmm\ \-\ yy"/>
    <numFmt numFmtId="165" formatCode="m/dd/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Trebuchet MS"/>
      <family val="2"/>
    </font>
    <font>
      <b/>
      <sz val="14"/>
      <color indexed="16"/>
      <name val="Trebuchet MS"/>
      <family val="2"/>
    </font>
    <font>
      <sz val="7"/>
      <name val="Arial"/>
      <family val="2"/>
    </font>
    <font>
      <sz val="8"/>
      <color indexed="5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0" xfId="0" applyNumberFormat="1" applyFont="1" applyFill="1" applyAlignment="1" applyProtection="1">
      <alignment horizontal="right"/>
      <protection locked="0"/>
    </xf>
    <xf numFmtId="0" fontId="0" fillId="0" borderId="0" xfId="0" applyAlignment="1"/>
    <xf numFmtId="0" fontId="0" fillId="3" borderId="0" xfId="0" applyFill="1" applyBorder="1"/>
    <xf numFmtId="0" fontId="0" fillId="0" borderId="0" xfId="0" applyFill="1" applyBorder="1"/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10" fillId="0" borderId="0" xfId="0" applyFont="1"/>
    <xf numFmtId="14" fontId="10" fillId="0" borderId="0" xfId="0" applyNumberFormat="1" applyFont="1" applyAlignment="1" applyProtection="1">
      <alignment horizontal="left"/>
    </xf>
    <xf numFmtId="0" fontId="11" fillId="0" borderId="0" xfId="0" applyFont="1"/>
    <xf numFmtId="14" fontId="9" fillId="0" borderId="0" xfId="0" applyNumberFormat="1" applyFont="1" applyBorder="1" applyAlignment="1">
      <alignment horizontal="left"/>
    </xf>
    <xf numFmtId="0" fontId="12" fillId="3" borderId="0" xfId="0" applyFont="1" applyFill="1" applyAlignment="1">
      <alignment horizontal="right"/>
    </xf>
    <xf numFmtId="0" fontId="10" fillId="3" borderId="0" xfId="0" applyFont="1" applyFill="1" applyAlignment="1" applyProtection="1">
      <alignment horizontal="center"/>
      <protection locked="0"/>
    </xf>
    <xf numFmtId="14" fontId="13" fillId="0" borderId="0" xfId="0" applyNumberFormat="1" applyFont="1" applyFill="1"/>
    <xf numFmtId="14" fontId="14" fillId="0" borderId="0" xfId="0" applyNumberFormat="1" applyFont="1" applyFill="1"/>
    <xf numFmtId="0" fontId="14" fillId="0" borderId="0" xfId="0" applyFont="1" applyFill="1" applyBorder="1"/>
    <xf numFmtId="0" fontId="0" fillId="2" borderId="0" xfId="0" applyFill="1"/>
    <xf numFmtId="0" fontId="15" fillId="0" borderId="1" xfId="0" applyFont="1" applyFill="1" applyBorder="1" applyAlignme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/>
    <xf numFmtId="0" fontId="0" fillId="0" borderId="0" xfId="0" applyFill="1" applyBorder="1" applyAlignment="1"/>
    <xf numFmtId="0" fontId="15" fillId="2" borderId="4" xfId="0" applyNumberFormat="1" applyFont="1" applyFill="1" applyBorder="1" applyAlignment="1" applyProtection="1">
      <alignment horizontal="left"/>
      <protection locked="0"/>
    </xf>
    <xf numFmtId="0" fontId="17" fillId="2" borderId="4" xfId="0" applyFont="1" applyFill="1" applyBorder="1" applyAlignment="1" applyProtection="1">
      <alignment wrapText="1"/>
      <protection locked="0"/>
    </xf>
    <xf numFmtId="0" fontId="18" fillId="2" borderId="4" xfId="0" applyFont="1" applyFill="1" applyBorder="1" applyProtection="1">
      <protection locked="0"/>
    </xf>
    <xf numFmtId="165" fontId="10" fillId="4" borderId="4" xfId="0" applyNumberFormat="1" applyFont="1" applyFill="1" applyBorder="1" applyAlignment="1" applyProtection="1">
      <alignment horizontal="right"/>
      <protection locked="0"/>
    </xf>
    <xf numFmtId="165" fontId="10" fillId="2" borderId="4" xfId="0" applyNumberFormat="1" applyFont="1" applyFill="1" applyBorder="1" applyAlignment="1" applyProtection="1">
      <alignment horizontal="right"/>
      <protection locked="0"/>
    </xf>
    <xf numFmtId="1" fontId="10" fillId="4" borderId="4" xfId="0" applyNumberFormat="1" applyFont="1" applyFill="1" applyBorder="1" applyAlignment="1" applyProtection="1">
      <alignment horizontal="center"/>
      <protection locked="0"/>
    </xf>
    <xf numFmtId="9" fontId="10" fillId="4" borderId="4" xfId="1" applyFont="1" applyFill="1" applyBorder="1" applyAlignment="1" applyProtection="1">
      <alignment horizontal="center"/>
      <protection locked="0"/>
    </xf>
    <xf numFmtId="1" fontId="10" fillId="2" borderId="4" xfId="0" applyNumberFormat="1" applyFont="1" applyFill="1" applyBorder="1" applyAlignment="1" applyProtection="1">
      <alignment horizontal="center"/>
      <protection locked="0"/>
    </xf>
    <xf numFmtId="1" fontId="10" fillId="2" borderId="4" xfId="1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0" fillId="0" borderId="5" xfId="0" applyNumberFormat="1" applyFont="1" applyFill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0" fontId="18" fillId="0" borderId="5" xfId="0" applyFont="1" applyFill="1" applyBorder="1" applyProtection="1">
      <protection locked="0"/>
    </xf>
    <xf numFmtId="165" fontId="10" fillId="5" borderId="5" xfId="0" applyNumberFormat="1" applyFont="1" applyFill="1" applyBorder="1" applyAlignment="1" applyProtection="1">
      <alignment horizontal="right"/>
      <protection locked="0"/>
    </xf>
    <xf numFmtId="165" fontId="10" fillId="0" borderId="5" xfId="0" applyNumberFormat="1" applyFont="1" applyFill="1" applyBorder="1" applyAlignment="1" applyProtection="1">
      <alignment horizontal="right"/>
      <protection locked="0"/>
    </xf>
    <xf numFmtId="1" fontId="10" fillId="5" borderId="5" xfId="0" applyNumberFormat="1" applyFont="1" applyFill="1" applyBorder="1" applyAlignment="1" applyProtection="1">
      <alignment horizontal="center"/>
      <protection locked="0"/>
    </xf>
    <xf numFmtId="9" fontId="10" fillId="5" borderId="5" xfId="1" applyFont="1" applyFill="1" applyBorder="1" applyAlignment="1" applyProtection="1">
      <alignment horizontal="center"/>
      <protection locked="0"/>
    </xf>
    <xf numFmtId="1" fontId="10" fillId="0" borderId="5" xfId="0" applyNumberFormat="1" applyFont="1" applyFill="1" applyBorder="1" applyAlignment="1" applyProtection="1">
      <alignment horizontal="center"/>
      <protection locked="0"/>
    </xf>
    <xf numFmtId="1" fontId="10" fillId="0" borderId="5" xfId="1" applyNumberFormat="1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Protection="1">
      <protection locked="0"/>
    </xf>
    <xf numFmtId="0" fontId="10" fillId="0" borderId="5" xfId="0" applyFont="1" applyBorder="1" applyProtection="1">
      <protection locked="0"/>
    </xf>
    <xf numFmtId="0" fontId="18" fillId="0" borderId="5" xfId="0" applyFont="1" applyFill="1" applyBorder="1" applyAlignment="1" applyProtection="1">
      <alignment horizontal="left" wrapText="1" indent="1"/>
      <protection locked="0"/>
    </xf>
    <xf numFmtId="0" fontId="15" fillId="2" borderId="5" xfId="0" applyNumberFormat="1" applyFont="1" applyFill="1" applyBorder="1" applyAlignment="1" applyProtection="1">
      <alignment horizontal="left"/>
      <protection locked="0"/>
    </xf>
    <xf numFmtId="0" fontId="17" fillId="2" borderId="5" xfId="0" applyFont="1" applyFill="1" applyBorder="1" applyAlignment="1" applyProtection="1">
      <alignment wrapText="1"/>
      <protection locked="0"/>
    </xf>
    <xf numFmtId="0" fontId="18" fillId="2" borderId="5" xfId="0" applyFont="1" applyFill="1" applyBorder="1" applyProtection="1">
      <protection locked="0"/>
    </xf>
    <xf numFmtId="165" fontId="10" fillId="4" borderId="5" xfId="0" applyNumberFormat="1" applyFont="1" applyFill="1" applyBorder="1" applyAlignment="1" applyProtection="1">
      <alignment horizontal="right"/>
      <protection locked="0"/>
    </xf>
    <xf numFmtId="1" fontId="10" fillId="4" borderId="5" xfId="0" applyNumberFormat="1" applyFont="1" applyFill="1" applyBorder="1" applyAlignment="1" applyProtection="1">
      <alignment horizontal="center"/>
      <protection locked="0"/>
    </xf>
    <xf numFmtId="9" fontId="10" fillId="4" borderId="5" xfId="1" applyFont="1" applyFill="1" applyBorder="1" applyAlignment="1" applyProtection="1">
      <alignment horizontal="center"/>
      <protection locked="0"/>
    </xf>
    <xf numFmtId="1" fontId="10" fillId="2" borderId="5" xfId="0" applyNumberFormat="1" applyFont="1" applyFill="1" applyBorder="1" applyAlignment="1" applyProtection="1">
      <alignment horizontal="center"/>
      <protection locked="0"/>
    </xf>
    <xf numFmtId="1" fontId="10" fillId="2" borderId="5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/>
    <xf numFmtId="0" fontId="10" fillId="0" borderId="0" xfId="0" applyFont="1" applyProtection="1"/>
    <xf numFmtId="0" fontId="15" fillId="0" borderId="0" xfId="0" applyFont="1" applyFill="1" applyBorder="1" applyProtection="1"/>
    <xf numFmtId="165" fontId="10" fillId="2" borderId="5" xfId="0" applyNumberFormat="1" applyFont="1" applyFill="1" applyBorder="1" applyAlignment="1" applyProtection="1">
      <alignment horizontal="right"/>
      <protection locked="0"/>
    </xf>
    <xf numFmtId="0" fontId="18" fillId="0" borderId="5" xfId="0" applyFont="1" applyFill="1" applyBorder="1" applyAlignment="1" applyProtection="1">
      <alignment horizontal="left" wrapText="1" indent="2"/>
      <protection locked="0"/>
    </xf>
    <xf numFmtId="0" fontId="0" fillId="0" borderId="0" xfId="0" applyFill="1" applyBorder="1" applyProtection="1"/>
    <xf numFmtId="0" fontId="0" fillId="0" borderId="0" xfId="0" applyProtection="1"/>
    <xf numFmtId="164" fontId="10" fillId="0" borderId="3" xfId="0" applyNumberFormat="1" applyFont="1" applyBorder="1" applyAlignment="1">
      <alignment horizontal="center" vertical="center" textRotation="90"/>
    </xf>
    <xf numFmtId="0" fontId="4" fillId="2" borderId="0" xfId="0" applyFont="1" applyFill="1" applyAlignment="1">
      <alignment horizontal="right"/>
    </xf>
    <xf numFmtId="0" fontId="7" fillId="3" borderId="0" xfId="2" applyFont="1" applyFill="1" applyAlignment="1" applyProtection="1">
      <alignment horizontal="right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14" fontId="9" fillId="0" borderId="2" xfId="0" applyNumberFormat="1" applyFont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$K$1" horiz="1" max="50" page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56</xdr:col>
          <xdr:colOff>85725</xdr:colOff>
          <xdr:row>7</xdr:row>
          <xdr:rowOff>171450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38100</xdr:colOff>
      <xdr:row>45</xdr:row>
      <xdr:rowOff>57150</xdr:rowOff>
    </xdr:from>
    <xdr:to>
      <xdr:col>175</xdr:col>
      <xdr:colOff>0</xdr:colOff>
      <xdr:row>92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8100" y="7924800"/>
          <a:ext cx="8991600" cy="7591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HELP</a:t>
          </a: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Modify the </a:t>
          </a:r>
          <a:r>
            <a:rPr lang="en-CA" sz="1000" b="1" i="0" u="none" strike="noStrike" baseline="0">
              <a:solidFill>
                <a:srgbClr val="008000"/>
              </a:solidFill>
              <a:latin typeface="Arial"/>
              <a:cs typeface="Arial"/>
            </a:rPr>
            <a:t>GREEN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cells and the 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Tasks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 and 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Task Lead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columns.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The number of weeks shown in the gantt chart is limited by the maximum number of columns available in Excel.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The Start Date that you choose determines the first week in the gantt chart.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Change the first day of the week via cell K8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Use the slider to adjust the range of dates shown in the gantt chart.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Only 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34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weeks (7 1/2 months) can be shown/printed at one time, because each week uses up 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columns.</a:t>
          </a:r>
        </a:p>
        <a:p>
          <a:pPr algn="l" rtl="0">
            <a:defRPr sz="1000"/>
          </a:pP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Q: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The Working Days column shows "###". How do I fix that?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need to install the Analysis ToolPak add-in that comes with Excel. Go to Tools &gt; Add-ins, and select Analysis ToolPak.</a:t>
          </a:r>
        </a:p>
        <a:p>
          <a:pPr algn="l" rtl="0">
            <a:defRPr sz="1000"/>
          </a:pP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Q: 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How do I make Task 2 start the day after the end of Task 1?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the following formula for the start date of Task 2:</a:t>
          </a: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  <a:r>
            <a:rPr lang="en-CA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EndDate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+1</a:t>
          </a: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where </a:t>
          </a:r>
          <a:r>
            <a:rPr lang="en-CA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EndDate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is the reference to the cell containing the end date of task 1</a:t>
          </a:r>
        </a:p>
        <a:p>
          <a:pPr algn="l" rtl="0">
            <a:defRPr sz="1000"/>
          </a:pP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Q: 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How do I 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add/insert tasks and subtasks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?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Copy the entire ROW (or a group of rows) for the type of task(s) you want to add and then right-click on the row where you want to insert the new tasks, then select </a:t>
          </a:r>
          <a:r>
            <a:rPr lang="en-CA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Insert Copied Cells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You can copy rows from within the gantt chart, or copy rows from the Template Rows.</a:t>
          </a: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Important Note: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When inserting a new subtask after the last subtask or before the first subtask, you will need to update the formulas for calculating the Level 1 %Complete and Duration (see below) to include the new subtask, because the ranges won't automatically expand to include the additional row. </a:t>
          </a:r>
        </a:p>
        <a:p>
          <a:pPr algn="l" rtl="0">
            <a:defRPr sz="1000"/>
          </a:pP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Q: 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How do I calculate the 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%Complete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for a 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Level 1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task based upon the %Complete of all of the associated subtasks?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Example: If Task 1 is on row 10 and the subtasks are on rows 11-14, use the following formula:</a:t>
          </a: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=SUMPRODUCT(F11:F14,G11:G14)/SUM(F11:F14)</a:t>
          </a: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Q: 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How do I calculate the 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Duration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for a 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Level 1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task based upon the largest end date of a sub task?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Example: If the Level 1 task is on row 10 and the sub tasks are on rows 11-14, use the following formula</a:t>
          </a: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=MAX(D11:D14)-C10+1</a:t>
          </a: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Q: 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How can I include 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holidays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in the calculation of the Working Days?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add a list of holidays to exclude in the NETWORKDAYS function. See Excel's help (F1) for more information.</a:t>
          </a:r>
        </a:p>
        <a:p>
          <a:pPr algn="l" rtl="0">
            <a:defRPr sz="1000"/>
          </a:pP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Q: 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How do I change the 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 settings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?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Select the entire range of cells that you want to print and then go to File &gt; Print Area &gt; Set Print Area. Then go to File &gt; Page Setup or File &gt; Print Preview and adjust the Scaling and Page Orientation as desired.</a:t>
          </a:r>
        </a:p>
        <a:p>
          <a:pPr algn="l" rtl="0">
            <a:defRPr sz="1000"/>
          </a:pP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How do I use 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grouping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?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expand or collapse a group of rows using Excel's "Group and Outline" feature. To define a group of rows, select the rows and go to Data &gt; Group and Outline and select Group ...</a:t>
          </a:r>
        </a:p>
        <a:p>
          <a:pPr algn="l" rtl="0">
            <a:defRPr sz="1000"/>
          </a:pP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How do I change the </a:t>
          </a:r>
          <a:r>
            <a:rPr lang="en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background color 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of the bars in the Gantt Chart?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colors used for the bars in the Gantt Chart are set using Conditional Formatting. The simplest approach for Excel 2002/2003 would be to change the colors via the color palette. Go to Tools &gt; Options &gt; Color tab. Or, you can select all of the cells in the Gantt Chart and go to Format &gt; Conditional Formatting to change the colors.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0"/>
  <sheetViews>
    <sheetView tabSelected="1" workbookViewId="0">
      <selection activeCell="G11" sqref="G11"/>
    </sheetView>
  </sheetViews>
  <sheetFormatPr defaultRowHeight="15" x14ac:dyDescent="0.25"/>
  <cols>
    <col min="1" max="1" width="6.140625" style="6" customWidth="1"/>
    <col min="2" max="2" width="18.140625" bestFit="1" customWidth="1"/>
    <col min="3" max="3" width="5.7109375" customWidth="1"/>
    <col min="4" max="4" width="7.7109375" customWidth="1"/>
    <col min="5" max="5" width="7.42578125" customWidth="1"/>
    <col min="6" max="6" width="4.7109375" customWidth="1"/>
    <col min="7" max="7" width="5.85546875" bestFit="1" customWidth="1"/>
    <col min="8" max="10" width="3.7109375" customWidth="1"/>
    <col min="11" max="15" width="2.7109375" hidden="1" customWidth="1"/>
    <col min="16" max="51" width="2.7109375" customWidth="1"/>
    <col min="52" max="227" width="3.7109375" customWidth="1"/>
    <col min="228" max="249" width="3.7109375" style="6" customWidth="1"/>
    <col min="250" max="256" width="9.140625" style="6"/>
    <col min="257" max="257" width="6.140625" style="6" customWidth="1"/>
    <col min="258" max="258" width="13.7109375" style="6" customWidth="1"/>
    <col min="259" max="259" width="5.7109375" style="6" customWidth="1"/>
    <col min="260" max="260" width="7.7109375" style="6" customWidth="1"/>
    <col min="261" max="261" width="7.42578125" style="6" customWidth="1"/>
    <col min="262" max="262" width="4.7109375" style="6" customWidth="1"/>
    <col min="263" max="263" width="5.85546875" style="6" bestFit="1" customWidth="1"/>
    <col min="264" max="266" width="3.7109375" style="6" customWidth="1"/>
    <col min="267" max="267" width="2.7109375" style="6" customWidth="1"/>
    <col min="268" max="505" width="0.42578125" style="6" customWidth="1"/>
    <col min="506" max="512" width="9.140625" style="6"/>
    <col min="513" max="513" width="6.140625" style="6" customWidth="1"/>
    <col min="514" max="514" width="13.7109375" style="6" customWidth="1"/>
    <col min="515" max="515" width="5.7109375" style="6" customWidth="1"/>
    <col min="516" max="516" width="7.7109375" style="6" customWidth="1"/>
    <col min="517" max="517" width="7.42578125" style="6" customWidth="1"/>
    <col min="518" max="518" width="4.7109375" style="6" customWidth="1"/>
    <col min="519" max="519" width="5.85546875" style="6" bestFit="1" customWidth="1"/>
    <col min="520" max="522" width="3.7109375" style="6" customWidth="1"/>
    <col min="523" max="523" width="2.7109375" style="6" customWidth="1"/>
    <col min="524" max="761" width="0.42578125" style="6" customWidth="1"/>
    <col min="762" max="768" width="9.140625" style="6"/>
    <col min="769" max="769" width="6.140625" style="6" customWidth="1"/>
    <col min="770" max="770" width="13.7109375" style="6" customWidth="1"/>
    <col min="771" max="771" width="5.7109375" style="6" customWidth="1"/>
    <col min="772" max="772" width="7.7109375" style="6" customWidth="1"/>
    <col min="773" max="773" width="7.42578125" style="6" customWidth="1"/>
    <col min="774" max="774" width="4.7109375" style="6" customWidth="1"/>
    <col min="775" max="775" width="5.85546875" style="6" bestFit="1" customWidth="1"/>
    <col min="776" max="778" width="3.7109375" style="6" customWidth="1"/>
    <col min="779" max="779" width="2.7109375" style="6" customWidth="1"/>
    <col min="780" max="1017" width="0.42578125" style="6" customWidth="1"/>
    <col min="1018" max="1024" width="9.140625" style="6"/>
    <col min="1025" max="1025" width="6.140625" style="6" customWidth="1"/>
    <col min="1026" max="1026" width="13.7109375" style="6" customWidth="1"/>
    <col min="1027" max="1027" width="5.7109375" style="6" customWidth="1"/>
    <col min="1028" max="1028" width="7.7109375" style="6" customWidth="1"/>
    <col min="1029" max="1029" width="7.42578125" style="6" customWidth="1"/>
    <col min="1030" max="1030" width="4.7109375" style="6" customWidth="1"/>
    <col min="1031" max="1031" width="5.85546875" style="6" bestFit="1" customWidth="1"/>
    <col min="1032" max="1034" width="3.7109375" style="6" customWidth="1"/>
    <col min="1035" max="1035" width="2.7109375" style="6" customWidth="1"/>
    <col min="1036" max="1273" width="0.42578125" style="6" customWidth="1"/>
    <col min="1274" max="1280" width="9.140625" style="6"/>
    <col min="1281" max="1281" width="6.140625" style="6" customWidth="1"/>
    <col min="1282" max="1282" width="13.7109375" style="6" customWidth="1"/>
    <col min="1283" max="1283" width="5.7109375" style="6" customWidth="1"/>
    <col min="1284" max="1284" width="7.7109375" style="6" customWidth="1"/>
    <col min="1285" max="1285" width="7.42578125" style="6" customWidth="1"/>
    <col min="1286" max="1286" width="4.7109375" style="6" customWidth="1"/>
    <col min="1287" max="1287" width="5.85546875" style="6" bestFit="1" customWidth="1"/>
    <col min="1288" max="1290" width="3.7109375" style="6" customWidth="1"/>
    <col min="1291" max="1291" width="2.7109375" style="6" customWidth="1"/>
    <col min="1292" max="1529" width="0.42578125" style="6" customWidth="1"/>
    <col min="1530" max="1536" width="9.140625" style="6"/>
    <col min="1537" max="1537" width="6.140625" style="6" customWidth="1"/>
    <col min="1538" max="1538" width="13.7109375" style="6" customWidth="1"/>
    <col min="1539" max="1539" width="5.7109375" style="6" customWidth="1"/>
    <col min="1540" max="1540" width="7.7109375" style="6" customWidth="1"/>
    <col min="1541" max="1541" width="7.42578125" style="6" customWidth="1"/>
    <col min="1542" max="1542" width="4.7109375" style="6" customWidth="1"/>
    <col min="1543" max="1543" width="5.85546875" style="6" bestFit="1" customWidth="1"/>
    <col min="1544" max="1546" width="3.7109375" style="6" customWidth="1"/>
    <col min="1547" max="1547" width="2.7109375" style="6" customWidth="1"/>
    <col min="1548" max="1785" width="0.42578125" style="6" customWidth="1"/>
    <col min="1786" max="1792" width="9.140625" style="6"/>
    <col min="1793" max="1793" width="6.140625" style="6" customWidth="1"/>
    <col min="1794" max="1794" width="13.7109375" style="6" customWidth="1"/>
    <col min="1795" max="1795" width="5.7109375" style="6" customWidth="1"/>
    <col min="1796" max="1796" width="7.7109375" style="6" customWidth="1"/>
    <col min="1797" max="1797" width="7.42578125" style="6" customWidth="1"/>
    <col min="1798" max="1798" width="4.7109375" style="6" customWidth="1"/>
    <col min="1799" max="1799" width="5.85546875" style="6" bestFit="1" customWidth="1"/>
    <col min="1800" max="1802" width="3.7109375" style="6" customWidth="1"/>
    <col min="1803" max="1803" width="2.7109375" style="6" customWidth="1"/>
    <col min="1804" max="2041" width="0.42578125" style="6" customWidth="1"/>
    <col min="2042" max="2048" width="9.140625" style="6"/>
    <col min="2049" max="2049" width="6.140625" style="6" customWidth="1"/>
    <col min="2050" max="2050" width="13.7109375" style="6" customWidth="1"/>
    <col min="2051" max="2051" width="5.7109375" style="6" customWidth="1"/>
    <col min="2052" max="2052" width="7.7109375" style="6" customWidth="1"/>
    <col min="2053" max="2053" width="7.42578125" style="6" customWidth="1"/>
    <col min="2054" max="2054" width="4.7109375" style="6" customWidth="1"/>
    <col min="2055" max="2055" width="5.85546875" style="6" bestFit="1" customWidth="1"/>
    <col min="2056" max="2058" width="3.7109375" style="6" customWidth="1"/>
    <col min="2059" max="2059" width="2.7109375" style="6" customWidth="1"/>
    <col min="2060" max="2297" width="0.42578125" style="6" customWidth="1"/>
    <col min="2298" max="2304" width="9.140625" style="6"/>
    <col min="2305" max="2305" width="6.140625" style="6" customWidth="1"/>
    <col min="2306" max="2306" width="13.7109375" style="6" customWidth="1"/>
    <col min="2307" max="2307" width="5.7109375" style="6" customWidth="1"/>
    <col min="2308" max="2308" width="7.7109375" style="6" customWidth="1"/>
    <col min="2309" max="2309" width="7.42578125" style="6" customWidth="1"/>
    <col min="2310" max="2310" width="4.7109375" style="6" customWidth="1"/>
    <col min="2311" max="2311" width="5.85546875" style="6" bestFit="1" customWidth="1"/>
    <col min="2312" max="2314" width="3.7109375" style="6" customWidth="1"/>
    <col min="2315" max="2315" width="2.7109375" style="6" customWidth="1"/>
    <col min="2316" max="2553" width="0.42578125" style="6" customWidth="1"/>
    <col min="2554" max="2560" width="9.140625" style="6"/>
    <col min="2561" max="2561" width="6.140625" style="6" customWidth="1"/>
    <col min="2562" max="2562" width="13.7109375" style="6" customWidth="1"/>
    <col min="2563" max="2563" width="5.7109375" style="6" customWidth="1"/>
    <col min="2564" max="2564" width="7.7109375" style="6" customWidth="1"/>
    <col min="2565" max="2565" width="7.42578125" style="6" customWidth="1"/>
    <col min="2566" max="2566" width="4.7109375" style="6" customWidth="1"/>
    <col min="2567" max="2567" width="5.85546875" style="6" bestFit="1" customWidth="1"/>
    <col min="2568" max="2570" width="3.7109375" style="6" customWidth="1"/>
    <col min="2571" max="2571" width="2.7109375" style="6" customWidth="1"/>
    <col min="2572" max="2809" width="0.42578125" style="6" customWidth="1"/>
    <col min="2810" max="2816" width="9.140625" style="6"/>
    <col min="2817" max="2817" width="6.140625" style="6" customWidth="1"/>
    <col min="2818" max="2818" width="13.7109375" style="6" customWidth="1"/>
    <col min="2819" max="2819" width="5.7109375" style="6" customWidth="1"/>
    <col min="2820" max="2820" width="7.7109375" style="6" customWidth="1"/>
    <col min="2821" max="2821" width="7.42578125" style="6" customWidth="1"/>
    <col min="2822" max="2822" width="4.7109375" style="6" customWidth="1"/>
    <col min="2823" max="2823" width="5.85546875" style="6" bestFit="1" customWidth="1"/>
    <col min="2824" max="2826" width="3.7109375" style="6" customWidth="1"/>
    <col min="2827" max="2827" width="2.7109375" style="6" customWidth="1"/>
    <col min="2828" max="3065" width="0.42578125" style="6" customWidth="1"/>
    <col min="3066" max="3072" width="9.140625" style="6"/>
    <col min="3073" max="3073" width="6.140625" style="6" customWidth="1"/>
    <col min="3074" max="3074" width="13.7109375" style="6" customWidth="1"/>
    <col min="3075" max="3075" width="5.7109375" style="6" customWidth="1"/>
    <col min="3076" max="3076" width="7.7109375" style="6" customWidth="1"/>
    <col min="3077" max="3077" width="7.42578125" style="6" customWidth="1"/>
    <col min="3078" max="3078" width="4.7109375" style="6" customWidth="1"/>
    <col min="3079" max="3079" width="5.85546875" style="6" bestFit="1" customWidth="1"/>
    <col min="3080" max="3082" width="3.7109375" style="6" customWidth="1"/>
    <col min="3083" max="3083" width="2.7109375" style="6" customWidth="1"/>
    <col min="3084" max="3321" width="0.42578125" style="6" customWidth="1"/>
    <col min="3322" max="3328" width="9.140625" style="6"/>
    <col min="3329" max="3329" width="6.140625" style="6" customWidth="1"/>
    <col min="3330" max="3330" width="13.7109375" style="6" customWidth="1"/>
    <col min="3331" max="3331" width="5.7109375" style="6" customWidth="1"/>
    <col min="3332" max="3332" width="7.7109375" style="6" customWidth="1"/>
    <col min="3333" max="3333" width="7.42578125" style="6" customWidth="1"/>
    <col min="3334" max="3334" width="4.7109375" style="6" customWidth="1"/>
    <col min="3335" max="3335" width="5.85546875" style="6" bestFit="1" customWidth="1"/>
    <col min="3336" max="3338" width="3.7109375" style="6" customWidth="1"/>
    <col min="3339" max="3339" width="2.7109375" style="6" customWidth="1"/>
    <col min="3340" max="3577" width="0.42578125" style="6" customWidth="1"/>
    <col min="3578" max="3584" width="9.140625" style="6"/>
    <col min="3585" max="3585" width="6.140625" style="6" customWidth="1"/>
    <col min="3586" max="3586" width="13.7109375" style="6" customWidth="1"/>
    <col min="3587" max="3587" width="5.7109375" style="6" customWidth="1"/>
    <col min="3588" max="3588" width="7.7109375" style="6" customWidth="1"/>
    <col min="3589" max="3589" width="7.42578125" style="6" customWidth="1"/>
    <col min="3590" max="3590" width="4.7109375" style="6" customWidth="1"/>
    <col min="3591" max="3591" width="5.85546875" style="6" bestFit="1" customWidth="1"/>
    <col min="3592" max="3594" width="3.7109375" style="6" customWidth="1"/>
    <col min="3595" max="3595" width="2.7109375" style="6" customWidth="1"/>
    <col min="3596" max="3833" width="0.42578125" style="6" customWidth="1"/>
    <col min="3834" max="3840" width="9.140625" style="6"/>
    <col min="3841" max="3841" width="6.140625" style="6" customWidth="1"/>
    <col min="3842" max="3842" width="13.7109375" style="6" customWidth="1"/>
    <col min="3843" max="3843" width="5.7109375" style="6" customWidth="1"/>
    <col min="3844" max="3844" width="7.7109375" style="6" customWidth="1"/>
    <col min="3845" max="3845" width="7.42578125" style="6" customWidth="1"/>
    <col min="3846" max="3846" width="4.7109375" style="6" customWidth="1"/>
    <col min="3847" max="3847" width="5.85546875" style="6" bestFit="1" customWidth="1"/>
    <col min="3848" max="3850" width="3.7109375" style="6" customWidth="1"/>
    <col min="3851" max="3851" width="2.7109375" style="6" customWidth="1"/>
    <col min="3852" max="4089" width="0.42578125" style="6" customWidth="1"/>
    <col min="4090" max="4096" width="9.140625" style="6"/>
    <col min="4097" max="4097" width="6.140625" style="6" customWidth="1"/>
    <col min="4098" max="4098" width="13.7109375" style="6" customWidth="1"/>
    <col min="4099" max="4099" width="5.7109375" style="6" customWidth="1"/>
    <col min="4100" max="4100" width="7.7109375" style="6" customWidth="1"/>
    <col min="4101" max="4101" width="7.42578125" style="6" customWidth="1"/>
    <col min="4102" max="4102" width="4.7109375" style="6" customWidth="1"/>
    <col min="4103" max="4103" width="5.85546875" style="6" bestFit="1" customWidth="1"/>
    <col min="4104" max="4106" width="3.7109375" style="6" customWidth="1"/>
    <col min="4107" max="4107" width="2.7109375" style="6" customWidth="1"/>
    <col min="4108" max="4345" width="0.42578125" style="6" customWidth="1"/>
    <col min="4346" max="4352" width="9.140625" style="6"/>
    <col min="4353" max="4353" width="6.140625" style="6" customWidth="1"/>
    <col min="4354" max="4354" width="13.7109375" style="6" customWidth="1"/>
    <col min="4355" max="4355" width="5.7109375" style="6" customWidth="1"/>
    <col min="4356" max="4356" width="7.7109375" style="6" customWidth="1"/>
    <col min="4357" max="4357" width="7.42578125" style="6" customWidth="1"/>
    <col min="4358" max="4358" width="4.7109375" style="6" customWidth="1"/>
    <col min="4359" max="4359" width="5.85546875" style="6" bestFit="1" customWidth="1"/>
    <col min="4360" max="4362" width="3.7109375" style="6" customWidth="1"/>
    <col min="4363" max="4363" width="2.7109375" style="6" customWidth="1"/>
    <col min="4364" max="4601" width="0.42578125" style="6" customWidth="1"/>
    <col min="4602" max="4608" width="9.140625" style="6"/>
    <col min="4609" max="4609" width="6.140625" style="6" customWidth="1"/>
    <col min="4610" max="4610" width="13.7109375" style="6" customWidth="1"/>
    <col min="4611" max="4611" width="5.7109375" style="6" customWidth="1"/>
    <col min="4612" max="4612" width="7.7109375" style="6" customWidth="1"/>
    <col min="4613" max="4613" width="7.42578125" style="6" customWidth="1"/>
    <col min="4614" max="4614" width="4.7109375" style="6" customWidth="1"/>
    <col min="4615" max="4615" width="5.85546875" style="6" bestFit="1" customWidth="1"/>
    <col min="4616" max="4618" width="3.7109375" style="6" customWidth="1"/>
    <col min="4619" max="4619" width="2.7109375" style="6" customWidth="1"/>
    <col min="4620" max="4857" width="0.42578125" style="6" customWidth="1"/>
    <col min="4858" max="4864" width="9.140625" style="6"/>
    <col min="4865" max="4865" width="6.140625" style="6" customWidth="1"/>
    <col min="4866" max="4866" width="13.7109375" style="6" customWidth="1"/>
    <col min="4867" max="4867" width="5.7109375" style="6" customWidth="1"/>
    <col min="4868" max="4868" width="7.7109375" style="6" customWidth="1"/>
    <col min="4869" max="4869" width="7.42578125" style="6" customWidth="1"/>
    <col min="4870" max="4870" width="4.7109375" style="6" customWidth="1"/>
    <col min="4871" max="4871" width="5.85546875" style="6" bestFit="1" customWidth="1"/>
    <col min="4872" max="4874" width="3.7109375" style="6" customWidth="1"/>
    <col min="4875" max="4875" width="2.7109375" style="6" customWidth="1"/>
    <col min="4876" max="5113" width="0.42578125" style="6" customWidth="1"/>
    <col min="5114" max="5120" width="9.140625" style="6"/>
    <col min="5121" max="5121" width="6.140625" style="6" customWidth="1"/>
    <col min="5122" max="5122" width="13.7109375" style="6" customWidth="1"/>
    <col min="5123" max="5123" width="5.7109375" style="6" customWidth="1"/>
    <col min="5124" max="5124" width="7.7109375" style="6" customWidth="1"/>
    <col min="5125" max="5125" width="7.42578125" style="6" customWidth="1"/>
    <col min="5126" max="5126" width="4.7109375" style="6" customWidth="1"/>
    <col min="5127" max="5127" width="5.85546875" style="6" bestFit="1" customWidth="1"/>
    <col min="5128" max="5130" width="3.7109375" style="6" customWidth="1"/>
    <col min="5131" max="5131" width="2.7109375" style="6" customWidth="1"/>
    <col min="5132" max="5369" width="0.42578125" style="6" customWidth="1"/>
    <col min="5370" max="5376" width="9.140625" style="6"/>
    <col min="5377" max="5377" width="6.140625" style="6" customWidth="1"/>
    <col min="5378" max="5378" width="13.7109375" style="6" customWidth="1"/>
    <col min="5379" max="5379" width="5.7109375" style="6" customWidth="1"/>
    <col min="5380" max="5380" width="7.7109375" style="6" customWidth="1"/>
    <col min="5381" max="5381" width="7.42578125" style="6" customWidth="1"/>
    <col min="5382" max="5382" width="4.7109375" style="6" customWidth="1"/>
    <col min="5383" max="5383" width="5.85546875" style="6" bestFit="1" customWidth="1"/>
    <col min="5384" max="5386" width="3.7109375" style="6" customWidth="1"/>
    <col min="5387" max="5387" width="2.7109375" style="6" customWidth="1"/>
    <col min="5388" max="5625" width="0.42578125" style="6" customWidth="1"/>
    <col min="5626" max="5632" width="9.140625" style="6"/>
    <col min="5633" max="5633" width="6.140625" style="6" customWidth="1"/>
    <col min="5634" max="5634" width="13.7109375" style="6" customWidth="1"/>
    <col min="5635" max="5635" width="5.7109375" style="6" customWidth="1"/>
    <col min="5636" max="5636" width="7.7109375" style="6" customWidth="1"/>
    <col min="5637" max="5637" width="7.42578125" style="6" customWidth="1"/>
    <col min="5638" max="5638" width="4.7109375" style="6" customWidth="1"/>
    <col min="5639" max="5639" width="5.85546875" style="6" bestFit="1" customWidth="1"/>
    <col min="5640" max="5642" width="3.7109375" style="6" customWidth="1"/>
    <col min="5643" max="5643" width="2.7109375" style="6" customWidth="1"/>
    <col min="5644" max="5881" width="0.42578125" style="6" customWidth="1"/>
    <col min="5882" max="5888" width="9.140625" style="6"/>
    <col min="5889" max="5889" width="6.140625" style="6" customWidth="1"/>
    <col min="5890" max="5890" width="13.7109375" style="6" customWidth="1"/>
    <col min="5891" max="5891" width="5.7109375" style="6" customWidth="1"/>
    <col min="5892" max="5892" width="7.7109375" style="6" customWidth="1"/>
    <col min="5893" max="5893" width="7.42578125" style="6" customWidth="1"/>
    <col min="5894" max="5894" width="4.7109375" style="6" customWidth="1"/>
    <col min="5895" max="5895" width="5.85546875" style="6" bestFit="1" customWidth="1"/>
    <col min="5896" max="5898" width="3.7109375" style="6" customWidth="1"/>
    <col min="5899" max="5899" width="2.7109375" style="6" customWidth="1"/>
    <col min="5900" max="6137" width="0.42578125" style="6" customWidth="1"/>
    <col min="6138" max="6144" width="9.140625" style="6"/>
    <col min="6145" max="6145" width="6.140625" style="6" customWidth="1"/>
    <col min="6146" max="6146" width="13.7109375" style="6" customWidth="1"/>
    <col min="6147" max="6147" width="5.7109375" style="6" customWidth="1"/>
    <col min="6148" max="6148" width="7.7109375" style="6" customWidth="1"/>
    <col min="6149" max="6149" width="7.42578125" style="6" customWidth="1"/>
    <col min="6150" max="6150" width="4.7109375" style="6" customWidth="1"/>
    <col min="6151" max="6151" width="5.85546875" style="6" bestFit="1" customWidth="1"/>
    <col min="6152" max="6154" width="3.7109375" style="6" customWidth="1"/>
    <col min="6155" max="6155" width="2.7109375" style="6" customWidth="1"/>
    <col min="6156" max="6393" width="0.42578125" style="6" customWidth="1"/>
    <col min="6394" max="6400" width="9.140625" style="6"/>
    <col min="6401" max="6401" width="6.140625" style="6" customWidth="1"/>
    <col min="6402" max="6402" width="13.7109375" style="6" customWidth="1"/>
    <col min="6403" max="6403" width="5.7109375" style="6" customWidth="1"/>
    <col min="6404" max="6404" width="7.7109375" style="6" customWidth="1"/>
    <col min="6405" max="6405" width="7.42578125" style="6" customWidth="1"/>
    <col min="6406" max="6406" width="4.7109375" style="6" customWidth="1"/>
    <col min="6407" max="6407" width="5.85546875" style="6" bestFit="1" customWidth="1"/>
    <col min="6408" max="6410" width="3.7109375" style="6" customWidth="1"/>
    <col min="6411" max="6411" width="2.7109375" style="6" customWidth="1"/>
    <col min="6412" max="6649" width="0.42578125" style="6" customWidth="1"/>
    <col min="6650" max="6656" width="9.140625" style="6"/>
    <col min="6657" max="6657" width="6.140625" style="6" customWidth="1"/>
    <col min="6658" max="6658" width="13.7109375" style="6" customWidth="1"/>
    <col min="6659" max="6659" width="5.7109375" style="6" customWidth="1"/>
    <col min="6660" max="6660" width="7.7109375" style="6" customWidth="1"/>
    <col min="6661" max="6661" width="7.42578125" style="6" customWidth="1"/>
    <col min="6662" max="6662" width="4.7109375" style="6" customWidth="1"/>
    <col min="6663" max="6663" width="5.85546875" style="6" bestFit="1" customWidth="1"/>
    <col min="6664" max="6666" width="3.7109375" style="6" customWidth="1"/>
    <col min="6667" max="6667" width="2.7109375" style="6" customWidth="1"/>
    <col min="6668" max="6905" width="0.42578125" style="6" customWidth="1"/>
    <col min="6906" max="6912" width="9.140625" style="6"/>
    <col min="6913" max="6913" width="6.140625" style="6" customWidth="1"/>
    <col min="6914" max="6914" width="13.7109375" style="6" customWidth="1"/>
    <col min="6915" max="6915" width="5.7109375" style="6" customWidth="1"/>
    <col min="6916" max="6916" width="7.7109375" style="6" customWidth="1"/>
    <col min="6917" max="6917" width="7.42578125" style="6" customWidth="1"/>
    <col min="6918" max="6918" width="4.7109375" style="6" customWidth="1"/>
    <col min="6919" max="6919" width="5.85546875" style="6" bestFit="1" customWidth="1"/>
    <col min="6920" max="6922" width="3.7109375" style="6" customWidth="1"/>
    <col min="6923" max="6923" width="2.7109375" style="6" customWidth="1"/>
    <col min="6924" max="7161" width="0.42578125" style="6" customWidth="1"/>
    <col min="7162" max="7168" width="9.140625" style="6"/>
    <col min="7169" max="7169" width="6.140625" style="6" customWidth="1"/>
    <col min="7170" max="7170" width="13.7109375" style="6" customWidth="1"/>
    <col min="7171" max="7171" width="5.7109375" style="6" customWidth="1"/>
    <col min="7172" max="7172" width="7.7109375" style="6" customWidth="1"/>
    <col min="7173" max="7173" width="7.42578125" style="6" customWidth="1"/>
    <col min="7174" max="7174" width="4.7109375" style="6" customWidth="1"/>
    <col min="7175" max="7175" width="5.85546875" style="6" bestFit="1" customWidth="1"/>
    <col min="7176" max="7178" width="3.7109375" style="6" customWidth="1"/>
    <col min="7179" max="7179" width="2.7109375" style="6" customWidth="1"/>
    <col min="7180" max="7417" width="0.42578125" style="6" customWidth="1"/>
    <col min="7418" max="7424" width="9.140625" style="6"/>
    <col min="7425" max="7425" width="6.140625" style="6" customWidth="1"/>
    <col min="7426" max="7426" width="13.7109375" style="6" customWidth="1"/>
    <col min="7427" max="7427" width="5.7109375" style="6" customWidth="1"/>
    <col min="7428" max="7428" width="7.7109375" style="6" customWidth="1"/>
    <col min="7429" max="7429" width="7.42578125" style="6" customWidth="1"/>
    <col min="7430" max="7430" width="4.7109375" style="6" customWidth="1"/>
    <col min="7431" max="7431" width="5.85546875" style="6" bestFit="1" customWidth="1"/>
    <col min="7432" max="7434" width="3.7109375" style="6" customWidth="1"/>
    <col min="7435" max="7435" width="2.7109375" style="6" customWidth="1"/>
    <col min="7436" max="7673" width="0.42578125" style="6" customWidth="1"/>
    <col min="7674" max="7680" width="9.140625" style="6"/>
    <col min="7681" max="7681" width="6.140625" style="6" customWidth="1"/>
    <col min="7682" max="7682" width="13.7109375" style="6" customWidth="1"/>
    <col min="7683" max="7683" width="5.7109375" style="6" customWidth="1"/>
    <col min="7684" max="7684" width="7.7109375" style="6" customWidth="1"/>
    <col min="7685" max="7685" width="7.42578125" style="6" customWidth="1"/>
    <col min="7686" max="7686" width="4.7109375" style="6" customWidth="1"/>
    <col min="7687" max="7687" width="5.85546875" style="6" bestFit="1" customWidth="1"/>
    <col min="7688" max="7690" width="3.7109375" style="6" customWidth="1"/>
    <col min="7691" max="7691" width="2.7109375" style="6" customWidth="1"/>
    <col min="7692" max="7929" width="0.42578125" style="6" customWidth="1"/>
    <col min="7930" max="7936" width="9.140625" style="6"/>
    <col min="7937" max="7937" width="6.140625" style="6" customWidth="1"/>
    <col min="7938" max="7938" width="13.7109375" style="6" customWidth="1"/>
    <col min="7939" max="7939" width="5.7109375" style="6" customWidth="1"/>
    <col min="7940" max="7940" width="7.7109375" style="6" customWidth="1"/>
    <col min="7941" max="7941" width="7.42578125" style="6" customWidth="1"/>
    <col min="7942" max="7942" width="4.7109375" style="6" customWidth="1"/>
    <col min="7943" max="7943" width="5.85546875" style="6" bestFit="1" customWidth="1"/>
    <col min="7944" max="7946" width="3.7109375" style="6" customWidth="1"/>
    <col min="7947" max="7947" width="2.7109375" style="6" customWidth="1"/>
    <col min="7948" max="8185" width="0.42578125" style="6" customWidth="1"/>
    <col min="8186" max="8192" width="9.140625" style="6"/>
    <col min="8193" max="8193" width="6.140625" style="6" customWidth="1"/>
    <col min="8194" max="8194" width="13.7109375" style="6" customWidth="1"/>
    <col min="8195" max="8195" width="5.7109375" style="6" customWidth="1"/>
    <col min="8196" max="8196" width="7.7109375" style="6" customWidth="1"/>
    <col min="8197" max="8197" width="7.42578125" style="6" customWidth="1"/>
    <col min="8198" max="8198" width="4.7109375" style="6" customWidth="1"/>
    <col min="8199" max="8199" width="5.85546875" style="6" bestFit="1" customWidth="1"/>
    <col min="8200" max="8202" width="3.7109375" style="6" customWidth="1"/>
    <col min="8203" max="8203" width="2.7109375" style="6" customWidth="1"/>
    <col min="8204" max="8441" width="0.42578125" style="6" customWidth="1"/>
    <col min="8442" max="8448" width="9.140625" style="6"/>
    <col min="8449" max="8449" width="6.140625" style="6" customWidth="1"/>
    <col min="8450" max="8450" width="13.7109375" style="6" customWidth="1"/>
    <col min="8451" max="8451" width="5.7109375" style="6" customWidth="1"/>
    <col min="8452" max="8452" width="7.7109375" style="6" customWidth="1"/>
    <col min="8453" max="8453" width="7.42578125" style="6" customWidth="1"/>
    <col min="8454" max="8454" width="4.7109375" style="6" customWidth="1"/>
    <col min="8455" max="8455" width="5.85546875" style="6" bestFit="1" customWidth="1"/>
    <col min="8456" max="8458" width="3.7109375" style="6" customWidth="1"/>
    <col min="8459" max="8459" width="2.7109375" style="6" customWidth="1"/>
    <col min="8460" max="8697" width="0.42578125" style="6" customWidth="1"/>
    <col min="8698" max="8704" width="9.140625" style="6"/>
    <col min="8705" max="8705" width="6.140625" style="6" customWidth="1"/>
    <col min="8706" max="8706" width="13.7109375" style="6" customWidth="1"/>
    <col min="8707" max="8707" width="5.7109375" style="6" customWidth="1"/>
    <col min="8708" max="8708" width="7.7109375" style="6" customWidth="1"/>
    <col min="8709" max="8709" width="7.42578125" style="6" customWidth="1"/>
    <col min="8710" max="8710" width="4.7109375" style="6" customWidth="1"/>
    <col min="8711" max="8711" width="5.85546875" style="6" bestFit="1" customWidth="1"/>
    <col min="8712" max="8714" width="3.7109375" style="6" customWidth="1"/>
    <col min="8715" max="8715" width="2.7109375" style="6" customWidth="1"/>
    <col min="8716" max="8953" width="0.42578125" style="6" customWidth="1"/>
    <col min="8954" max="8960" width="9.140625" style="6"/>
    <col min="8961" max="8961" width="6.140625" style="6" customWidth="1"/>
    <col min="8962" max="8962" width="13.7109375" style="6" customWidth="1"/>
    <col min="8963" max="8963" width="5.7109375" style="6" customWidth="1"/>
    <col min="8964" max="8964" width="7.7109375" style="6" customWidth="1"/>
    <col min="8965" max="8965" width="7.42578125" style="6" customWidth="1"/>
    <col min="8966" max="8966" width="4.7109375" style="6" customWidth="1"/>
    <col min="8967" max="8967" width="5.85546875" style="6" bestFit="1" customWidth="1"/>
    <col min="8968" max="8970" width="3.7109375" style="6" customWidth="1"/>
    <col min="8971" max="8971" width="2.7109375" style="6" customWidth="1"/>
    <col min="8972" max="9209" width="0.42578125" style="6" customWidth="1"/>
    <col min="9210" max="9216" width="9.140625" style="6"/>
    <col min="9217" max="9217" width="6.140625" style="6" customWidth="1"/>
    <col min="9218" max="9218" width="13.7109375" style="6" customWidth="1"/>
    <col min="9219" max="9219" width="5.7109375" style="6" customWidth="1"/>
    <col min="9220" max="9220" width="7.7109375" style="6" customWidth="1"/>
    <col min="9221" max="9221" width="7.42578125" style="6" customWidth="1"/>
    <col min="9222" max="9222" width="4.7109375" style="6" customWidth="1"/>
    <col min="9223" max="9223" width="5.85546875" style="6" bestFit="1" customWidth="1"/>
    <col min="9224" max="9226" width="3.7109375" style="6" customWidth="1"/>
    <col min="9227" max="9227" width="2.7109375" style="6" customWidth="1"/>
    <col min="9228" max="9465" width="0.42578125" style="6" customWidth="1"/>
    <col min="9466" max="9472" width="9.140625" style="6"/>
    <col min="9473" max="9473" width="6.140625" style="6" customWidth="1"/>
    <col min="9474" max="9474" width="13.7109375" style="6" customWidth="1"/>
    <col min="9475" max="9475" width="5.7109375" style="6" customWidth="1"/>
    <col min="9476" max="9476" width="7.7109375" style="6" customWidth="1"/>
    <col min="9477" max="9477" width="7.42578125" style="6" customWidth="1"/>
    <col min="9478" max="9478" width="4.7109375" style="6" customWidth="1"/>
    <col min="9479" max="9479" width="5.85546875" style="6" bestFit="1" customWidth="1"/>
    <col min="9480" max="9482" width="3.7109375" style="6" customWidth="1"/>
    <col min="9483" max="9483" width="2.7109375" style="6" customWidth="1"/>
    <col min="9484" max="9721" width="0.42578125" style="6" customWidth="1"/>
    <col min="9722" max="9728" width="9.140625" style="6"/>
    <col min="9729" max="9729" width="6.140625" style="6" customWidth="1"/>
    <col min="9730" max="9730" width="13.7109375" style="6" customWidth="1"/>
    <col min="9731" max="9731" width="5.7109375" style="6" customWidth="1"/>
    <col min="9732" max="9732" width="7.7109375" style="6" customWidth="1"/>
    <col min="9733" max="9733" width="7.42578125" style="6" customWidth="1"/>
    <col min="9734" max="9734" width="4.7109375" style="6" customWidth="1"/>
    <col min="9735" max="9735" width="5.85546875" style="6" bestFit="1" customWidth="1"/>
    <col min="9736" max="9738" width="3.7109375" style="6" customWidth="1"/>
    <col min="9739" max="9739" width="2.7109375" style="6" customWidth="1"/>
    <col min="9740" max="9977" width="0.42578125" style="6" customWidth="1"/>
    <col min="9978" max="9984" width="9.140625" style="6"/>
    <col min="9985" max="9985" width="6.140625" style="6" customWidth="1"/>
    <col min="9986" max="9986" width="13.7109375" style="6" customWidth="1"/>
    <col min="9987" max="9987" width="5.7109375" style="6" customWidth="1"/>
    <col min="9988" max="9988" width="7.7109375" style="6" customWidth="1"/>
    <col min="9989" max="9989" width="7.42578125" style="6" customWidth="1"/>
    <col min="9990" max="9990" width="4.7109375" style="6" customWidth="1"/>
    <col min="9991" max="9991" width="5.85546875" style="6" bestFit="1" customWidth="1"/>
    <col min="9992" max="9994" width="3.7109375" style="6" customWidth="1"/>
    <col min="9995" max="9995" width="2.7109375" style="6" customWidth="1"/>
    <col min="9996" max="10233" width="0.42578125" style="6" customWidth="1"/>
    <col min="10234" max="10240" width="9.140625" style="6"/>
    <col min="10241" max="10241" width="6.140625" style="6" customWidth="1"/>
    <col min="10242" max="10242" width="13.7109375" style="6" customWidth="1"/>
    <col min="10243" max="10243" width="5.7109375" style="6" customWidth="1"/>
    <col min="10244" max="10244" width="7.7109375" style="6" customWidth="1"/>
    <col min="10245" max="10245" width="7.42578125" style="6" customWidth="1"/>
    <col min="10246" max="10246" width="4.7109375" style="6" customWidth="1"/>
    <col min="10247" max="10247" width="5.85546875" style="6" bestFit="1" customWidth="1"/>
    <col min="10248" max="10250" width="3.7109375" style="6" customWidth="1"/>
    <col min="10251" max="10251" width="2.7109375" style="6" customWidth="1"/>
    <col min="10252" max="10489" width="0.42578125" style="6" customWidth="1"/>
    <col min="10490" max="10496" width="9.140625" style="6"/>
    <col min="10497" max="10497" width="6.140625" style="6" customWidth="1"/>
    <col min="10498" max="10498" width="13.7109375" style="6" customWidth="1"/>
    <col min="10499" max="10499" width="5.7109375" style="6" customWidth="1"/>
    <col min="10500" max="10500" width="7.7109375" style="6" customWidth="1"/>
    <col min="10501" max="10501" width="7.42578125" style="6" customWidth="1"/>
    <col min="10502" max="10502" width="4.7109375" style="6" customWidth="1"/>
    <col min="10503" max="10503" width="5.85546875" style="6" bestFit="1" customWidth="1"/>
    <col min="10504" max="10506" width="3.7109375" style="6" customWidth="1"/>
    <col min="10507" max="10507" width="2.7109375" style="6" customWidth="1"/>
    <col min="10508" max="10745" width="0.42578125" style="6" customWidth="1"/>
    <col min="10746" max="10752" width="9.140625" style="6"/>
    <col min="10753" max="10753" width="6.140625" style="6" customWidth="1"/>
    <col min="10754" max="10754" width="13.7109375" style="6" customWidth="1"/>
    <col min="10755" max="10755" width="5.7109375" style="6" customWidth="1"/>
    <col min="10756" max="10756" width="7.7109375" style="6" customWidth="1"/>
    <col min="10757" max="10757" width="7.42578125" style="6" customWidth="1"/>
    <col min="10758" max="10758" width="4.7109375" style="6" customWidth="1"/>
    <col min="10759" max="10759" width="5.85546875" style="6" bestFit="1" customWidth="1"/>
    <col min="10760" max="10762" width="3.7109375" style="6" customWidth="1"/>
    <col min="10763" max="10763" width="2.7109375" style="6" customWidth="1"/>
    <col min="10764" max="11001" width="0.42578125" style="6" customWidth="1"/>
    <col min="11002" max="11008" width="9.140625" style="6"/>
    <col min="11009" max="11009" width="6.140625" style="6" customWidth="1"/>
    <col min="11010" max="11010" width="13.7109375" style="6" customWidth="1"/>
    <col min="11011" max="11011" width="5.7109375" style="6" customWidth="1"/>
    <col min="11012" max="11012" width="7.7109375" style="6" customWidth="1"/>
    <col min="11013" max="11013" width="7.42578125" style="6" customWidth="1"/>
    <col min="11014" max="11014" width="4.7109375" style="6" customWidth="1"/>
    <col min="11015" max="11015" width="5.85546875" style="6" bestFit="1" customWidth="1"/>
    <col min="11016" max="11018" width="3.7109375" style="6" customWidth="1"/>
    <col min="11019" max="11019" width="2.7109375" style="6" customWidth="1"/>
    <col min="11020" max="11257" width="0.42578125" style="6" customWidth="1"/>
    <col min="11258" max="11264" width="9.140625" style="6"/>
    <col min="11265" max="11265" width="6.140625" style="6" customWidth="1"/>
    <col min="11266" max="11266" width="13.7109375" style="6" customWidth="1"/>
    <col min="11267" max="11267" width="5.7109375" style="6" customWidth="1"/>
    <col min="11268" max="11268" width="7.7109375" style="6" customWidth="1"/>
    <col min="11269" max="11269" width="7.42578125" style="6" customWidth="1"/>
    <col min="11270" max="11270" width="4.7109375" style="6" customWidth="1"/>
    <col min="11271" max="11271" width="5.85546875" style="6" bestFit="1" customWidth="1"/>
    <col min="11272" max="11274" width="3.7109375" style="6" customWidth="1"/>
    <col min="11275" max="11275" width="2.7109375" style="6" customWidth="1"/>
    <col min="11276" max="11513" width="0.42578125" style="6" customWidth="1"/>
    <col min="11514" max="11520" width="9.140625" style="6"/>
    <col min="11521" max="11521" width="6.140625" style="6" customWidth="1"/>
    <col min="11522" max="11522" width="13.7109375" style="6" customWidth="1"/>
    <col min="11523" max="11523" width="5.7109375" style="6" customWidth="1"/>
    <col min="11524" max="11524" width="7.7109375" style="6" customWidth="1"/>
    <col min="11525" max="11525" width="7.42578125" style="6" customWidth="1"/>
    <col min="11526" max="11526" width="4.7109375" style="6" customWidth="1"/>
    <col min="11527" max="11527" width="5.85546875" style="6" bestFit="1" customWidth="1"/>
    <col min="11528" max="11530" width="3.7109375" style="6" customWidth="1"/>
    <col min="11531" max="11531" width="2.7109375" style="6" customWidth="1"/>
    <col min="11532" max="11769" width="0.42578125" style="6" customWidth="1"/>
    <col min="11770" max="11776" width="9.140625" style="6"/>
    <col min="11777" max="11777" width="6.140625" style="6" customWidth="1"/>
    <col min="11778" max="11778" width="13.7109375" style="6" customWidth="1"/>
    <col min="11779" max="11779" width="5.7109375" style="6" customWidth="1"/>
    <col min="11780" max="11780" width="7.7109375" style="6" customWidth="1"/>
    <col min="11781" max="11781" width="7.42578125" style="6" customWidth="1"/>
    <col min="11782" max="11782" width="4.7109375" style="6" customWidth="1"/>
    <col min="11783" max="11783" width="5.85546875" style="6" bestFit="1" customWidth="1"/>
    <col min="11784" max="11786" width="3.7109375" style="6" customWidth="1"/>
    <col min="11787" max="11787" width="2.7109375" style="6" customWidth="1"/>
    <col min="11788" max="12025" width="0.42578125" style="6" customWidth="1"/>
    <col min="12026" max="12032" width="9.140625" style="6"/>
    <col min="12033" max="12033" width="6.140625" style="6" customWidth="1"/>
    <col min="12034" max="12034" width="13.7109375" style="6" customWidth="1"/>
    <col min="12035" max="12035" width="5.7109375" style="6" customWidth="1"/>
    <col min="12036" max="12036" width="7.7109375" style="6" customWidth="1"/>
    <col min="12037" max="12037" width="7.42578125" style="6" customWidth="1"/>
    <col min="12038" max="12038" width="4.7109375" style="6" customWidth="1"/>
    <col min="12039" max="12039" width="5.85546875" style="6" bestFit="1" customWidth="1"/>
    <col min="12040" max="12042" width="3.7109375" style="6" customWidth="1"/>
    <col min="12043" max="12043" width="2.7109375" style="6" customWidth="1"/>
    <col min="12044" max="12281" width="0.42578125" style="6" customWidth="1"/>
    <col min="12282" max="12288" width="9.140625" style="6"/>
    <col min="12289" max="12289" width="6.140625" style="6" customWidth="1"/>
    <col min="12290" max="12290" width="13.7109375" style="6" customWidth="1"/>
    <col min="12291" max="12291" width="5.7109375" style="6" customWidth="1"/>
    <col min="12292" max="12292" width="7.7109375" style="6" customWidth="1"/>
    <col min="12293" max="12293" width="7.42578125" style="6" customWidth="1"/>
    <col min="12294" max="12294" width="4.7109375" style="6" customWidth="1"/>
    <col min="12295" max="12295" width="5.85546875" style="6" bestFit="1" customWidth="1"/>
    <col min="12296" max="12298" width="3.7109375" style="6" customWidth="1"/>
    <col min="12299" max="12299" width="2.7109375" style="6" customWidth="1"/>
    <col min="12300" max="12537" width="0.42578125" style="6" customWidth="1"/>
    <col min="12538" max="12544" width="9.140625" style="6"/>
    <col min="12545" max="12545" width="6.140625" style="6" customWidth="1"/>
    <col min="12546" max="12546" width="13.7109375" style="6" customWidth="1"/>
    <col min="12547" max="12547" width="5.7109375" style="6" customWidth="1"/>
    <col min="12548" max="12548" width="7.7109375" style="6" customWidth="1"/>
    <col min="12549" max="12549" width="7.42578125" style="6" customWidth="1"/>
    <col min="12550" max="12550" width="4.7109375" style="6" customWidth="1"/>
    <col min="12551" max="12551" width="5.85546875" style="6" bestFit="1" customWidth="1"/>
    <col min="12552" max="12554" width="3.7109375" style="6" customWidth="1"/>
    <col min="12555" max="12555" width="2.7109375" style="6" customWidth="1"/>
    <col min="12556" max="12793" width="0.42578125" style="6" customWidth="1"/>
    <col min="12794" max="12800" width="9.140625" style="6"/>
    <col min="12801" max="12801" width="6.140625" style="6" customWidth="1"/>
    <col min="12802" max="12802" width="13.7109375" style="6" customWidth="1"/>
    <col min="12803" max="12803" width="5.7109375" style="6" customWidth="1"/>
    <col min="12804" max="12804" width="7.7109375" style="6" customWidth="1"/>
    <col min="12805" max="12805" width="7.42578125" style="6" customWidth="1"/>
    <col min="12806" max="12806" width="4.7109375" style="6" customWidth="1"/>
    <col min="12807" max="12807" width="5.85546875" style="6" bestFit="1" customWidth="1"/>
    <col min="12808" max="12810" width="3.7109375" style="6" customWidth="1"/>
    <col min="12811" max="12811" width="2.7109375" style="6" customWidth="1"/>
    <col min="12812" max="13049" width="0.42578125" style="6" customWidth="1"/>
    <col min="13050" max="13056" width="9.140625" style="6"/>
    <col min="13057" max="13057" width="6.140625" style="6" customWidth="1"/>
    <col min="13058" max="13058" width="13.7109375" style="6" customWidth="1"/>
    <col min="13059" max="13059" width="5.7109375" style="6" customWidth="1"/>
    <col min="13060" max="13060" width="7.7109375" style="6" customWidth="1"/>
    <col min="13061" max="13061" width="7.42578125" style="6" customWidth="1"/>
    <col min="13062" max="13062" width="4.7109375" style="6" customWidth="1"/>
    <col min="13063" max="13063" width="5.85546875" style="6" bestFit="1" customWidth="1"/>
    <col min="13064" max="13066" width="3.7109375" style="6" customWidth="1"/>
    <col min="13067" max="13067" width="2.7109375" style="6" customWidth="1"/>
    <col min="13068" max="13305" width="0.42578125" style="6" customWidth="1"/>
    <col min="13306" max="13312" width="9.140625" style="6"/>
    <col min="13313" max="13313" width="6.140625" style="6" customWidth="1"/>
    <col min="13314" max="13314" width="13.7109375" style="6" customWidth="1"/>
    <col min="13315" max="13315" width="5.7109375" style="6" customWidth="1"/>
    <col min="13316" max="13316" width="7.7109375" style="6" customWidth="1"/>
    <col min="13317" max="13317" width="7.42578125" style="6" customWidth="1"/>
    <col min="13318" max="13318" width="4.7109375" style="6" customWidth="1"/>
    <col min="13319" max="13319" width="5.85546875" style="6" bestFit="1" customWidth="1"/>
    <col min="13320" max="13322" width="3.7109375" style="6" customWidth="1"/>
    <col min="13323" max="13323" width="2.7109375" style="6" customWidth="1"/>
    <col min="13324" max="13561" width="0.42578125" style="6" customWidth="1"/>
    <col min="13562" max="13568" width="9.140625" style="6"/>
    <col min="13569" max="13569" width="6.140625" style="6" customWidth="1"/>
    <col min="13570" max="13570" width="13.7109375" style="6" customWidth="1"/>
    <col min="13571" max="13571" width="5.7109375" style="6" customWidth="1"/>
    <col min="13572" max="13572" width="7.7109375" style="6" customWidth="1"/>
    <col min="13573" max="13573" width="7.42578125" style="6" customWidth="1"/>
    <col min="13574" max="13574" width="4.7109375" style="6" customWidth="1"/>
    <col min="13575" max="13575" width="5.85546875" style="6" bestFit="1" customWidth="1"/>
    <col min="13576" max="13578" width="3.7109375" style="6" customWidth="1"/>
    <col min="13579" max="13579" width="2.7109375" style="6" customWidth="1"/>
    <col min="13580" max="13817" width="0.42578125" style="6" customWidth="1"/>
    <col min="13818" max="13824" width="9.140625" style="6"/>
    <col min="13825" max="13825" width="6.140625" style="6" customWidth="1"/>
    <col min="13826" max="13826" width="13.7109375" style="6" customWidth="1"/>
    <col min="13827" max="13827" width="5.7109375" style="6" customWidth="1"/>
    <col min="13828" max="13828" width="7.7109375" style="6" customWidth="1"/>
    <col min="13829" max="13829" width="7.42578125" style="6" customWidth="1"/>
    <col min="13830" max="13830" width="4.7109375" style="6" customWidth="1"/>
    <col min="13831" max="13831" width="5.85546875" style="6" bestFit="1" customWidth="1"/>
    <col min="13832" max="13834" width="3.7109375" style="6" customWidth="1"/>
    <col min="13835" max="13835" width="2.7109375" style="6" customWidth="1"/>
    <col min="13836" max="14073" width="0.42578125" style="6" customWidth="1"/>
    <col min="14074" max="14080" width="9.140625" style="6"/>
    <col min="14081" max="14081" width="6.140625" style="6" customWidth="1"/>
    <col min="14082" max="14082" width="13.7109375" style="6" customWidth="1"/>
    <col min="14083" max="14083" width="5.7109375" style="6" customWidth="1"/>
    <col min="14084" max="14084" width="7.7109375" style="6" customWidth="1"/>
    <col min="14085" max="14085" width="7.42578125" style="6" customWidth="1"/>
    <col min="14086" max="14086" width="4.7109375" style="6" customWidth="1"/>
    <col min="14087" max="14087" width="5.85546875" style="6" bestFit="1" customWidth="1"/>
    <col min="14088" max="14090" width="3.7109375" style="6" customWidth="1"/>
    <col min="14091" max="14091" width="2.7109375" style="6" customWidth="1"/>
    <col min="14092" max="14329" width="0.42578125" style="6" customWidth="1"/>
    <col min="14330" max="14336" width="9.140625" style="6"/>
    <col min="14337" max="14337" width="6.140625" style="6" customWidth="1"/>
    <col min="14338" max="14338" width="13.7109375" style="6" customWidth="1"/>
    <col min="14339" max="14339" width="5.7109375" style="6" customWidth="1"/>
    <col min="14340" max="14340" width="7.7109375" style="6" customWidth="1"/>
    <col min="14341" max="14341" width="7.42578125" style="6" customWidth="1"/>
    <col min="14342" max="14342" width="4.7109375" style="6" customWidth="1"/>
    <col min="14343" max="14343" width="5.85546875" style="6" bestFit="1" customWidth="1"/>
    <col min="14344" max="14346" width="3.7109375" style="6" customWidth="1"/>
    <col min="14347" max="14347" width="2.7109375" style="6" customWidth="1"/>
    <col min="14348" max="14585" width="0.42578125" style="6" customWidth="1"/>
    <col min="14586" max="14592" width="9.140625" style="6"/>
    <col min="14593" max="14593" width="6.140625" style="6" customWidth="1"/>
    <col min="14594" max="14594" width="13.7109375" style="6" customWidth="1"/>
    <col min="14595" max="14595" width="5.7109375" style="6" customWidth="1"/>
    <col min="14596" max="14596" width="7.7109375" style="6" customWidth="1"/>
    <col min="14597" max="14597" width="7.42578125" style="6" customWidth="1"/>
    <col min="14598" max="14598" width="4.7109375" style="6" customWidth="1"/>
    <col min="14599" max="14599" width="5.85546875" style="6" bestFit="1" customWidth="1"/>
    <col min="14600" max="14602" width="3.7109375" style="6" customWidth="1"/>
    <col min="14603" max="14603" width="2.7109375" style="6" customWidth="1"/>
    <col min="14604" max="14841" width="0.42578125" style="6" customWidth="1"/>
    <col min="14842" max="14848" width="9.140625" style="6"/>
    <col min="14849" max="14849" width="6.140625" style="6" customWidth="1"/>
    <col min="14850" max="14850" width="13.7109375" style="6" customWidth="1"/>
    <col min="14851" max="14851" width="5.7109375" style="6" customWidth="1"/>
    <col min="14852" max="14852" width="7.7109375" style="6" customWidth="1"/>
    <col min="14853" max="14853" width="7.42578125" style="6" customWidth="1"/>
    <col min="14854" max="14854" width="4.7109375" style="6" customWidth="1"/>
    <col min="14855" max="14855" width="5.85546875" style="6" bestFit="1" customWidth="1"/>
    <col min="14856" max="14858" width="3.7109375" style="6" customWidth="1"/>
    <col min="14859" max="14859" width="2.7109375" style="6" customWidth="1"/>
    <col min="14860" max="15097" width="0.42578125" style="6" customWidth="1"/>
    <col min="15098" max="15104" width="9.140625" style="6"/>
    <col min="15105" max="15105" width="6.140625" style="6" customWidth="1"/>
    <col min="15106" max="15106" width="13.7109375" style="6" customWidth="1"/>
    <col min="15107" max="15107" width="5.7109375" style="6" customWidth="1"/>
    <col min="15108" max="15108" width="7.7109375" style="6" customWidth="1"/>
    <col min="15109" max="15109" width="7.42578125" style="6" customWidth="1"/>
    <col min="15110" max="15110" width="4.7109375" style="6" customWidth="1"/>
    <col min="15111" max="15111" width="5.85546875" style="6" bestFit="1" customWidth="1"/>
    <col min="15112" max="15114" width="3.7109375" style="6" customWidth="1"/>
    <col min="15115" max="15115" width="2.7109375" style="6" customWidth="1"/>
    <col min="15116" max="15353" width="0.42578125" style="6" customWidth="1"/>
    <col min="15354" max="15360" width="9.140625" style="6"/>
    <col min="15361" max="15361" width="6.140625" style="6" customWidth="1"/>
    <col min="15362" max="15362" width="13.7109375" style="6" customWidth="1"/>
    <col min="15363" max="15363" width="5.7109375" style="6" customWidth="1"/>
    <col min="15364" max="15364" width="7.7109375" style="6" customWidth="1"/>
    <col min="15365" max="15365" width="7.42578125" style="6" customWidth="1"/>
    <col min="15366" max="15366" width="4.7109375" style="6" customWidth="1"/>
    <col min="15367" max="15367" width="5.85546875" style="6" bestFit="1" customWidth="1"/>
    <col min="15368" max="15370" width="3.7109375" style="6" customWidth="1"/>
    <col min="15371" max="15371" width="2.7109375" style="6" customWidth="1"/>
    <col min="15372" max="15609" width="0.42578125" style="6" customWidth="1"/>
    <col min="15610" max="15616" width="9.140625" style="6"/>
    <col min="15617" max="15617" width="6.140625" style="6" customWidth="1"/>
    <col min="15618" max="15618" width="13.7109375" style="6" customWidth="1"/>
    <col min="15619" max="15619" width="5.7109375" style="6" customWidth="1"/>
    <col min="15620" max="15620" width="7.7109375" style="6" customWidth="1"/>
    <col min="15621" max="15621" width="7.42578125" style="6" customWidth="1"/>
    <col min="15622" max="15622" width="4.7109375" style="6" customWidth="1"/>
    <col min="15623" max="15623" width="5.85546875" style="6" bestFit="1" customWidth="1"/>
    <col min="15624" max="15626" width="3.7109375" style="6" customWidth="1"/>
    <col min="15627" max="15627" width="2.7109375" style="6" customWidth="1"/>
    <col min="15628" max="15865" width="0.42578125" style="6" customWidth="1"/>
    <col min="15866" max="15872" width="9.140625" style="6"/>
    <col min="15873" max="15873" width="6.140625" style="6" customWidth="1"/>
    <col min="15874" max="15874" width="13.7109375" style="6" customWidth="1"/>
    <col min="15875" max="15875" width="5.7109375" style="6" customWidth="1"/>
    <col min="15876" max="15876" width="7.7109375" style="6" customWidth="1"/>
    <col min="15877" max="15877" width="7.42578125" style="6" customWidth="1"/>
    <col min="15878" max="15878" width="4.7109375" style="6" customWidth="1"/>
    <col min="15879" max="15879" width="5.85546875" style="6" bestFit="1" customWidth="1"/>
    <col min="15880" max="15882" width="3.7109375" style="6" customWidth="1"/>
    <col min="15883" max="15883" width="2.7109375" style="6" customWidth="1"/>
    <col min="15884" max="16121" width="0.42578125" style="6" customWidth="1"/>
    <col min="16122" max="16128" width="9.140625" style="6"/>
    <col min="16129" max="16129" width="6.140625" style="6" customWidth="1"/>
    <col min="16130" max="16130" width="13.7109375" style="6" customWidth="1"/>
    <col min="16131" max="16131" width="5.7109375" style="6" customWidth="1"/>
    <col min="16132" max="16132" width="7.7109375" style="6" customWidth="1"/>
    <col min="16133" max="16133" width="7.42578125" style="6" customWidth="1"/>
    <col min="16134" max="16134" width="4.7109375" style="6" customWidth="1"/>
    <col min="16135" max="16135" width="5.85546875" style="6" bestFit="1" customWidth="1"/>
    <col min="16136" max="16138" width="3.7109375" style="6" customWidth="1"/>
    <col min="16139" max="16139" width="2.7109375" style="6" customWidth="1"/>
    <col min="16140" max="16377" width="0.42578125" style="6" customWidth="1"/>
    <col min="16378" max="16384" width="9.140625" style="6"/>
  </cols>
  <sheetData>
    <row r="1" spans="1:256" customFormat="1" ht="23.25" x14ac:dyDescent="0.25">
      <c r="A1" s="1" t="s">
        <v>0</v>
      </c>
      <c r="B1" s="2"/>
      <c r="C1" s="2"/>
      <c r="D1" s="2"/>
      <c r="E1" s="2"/>
      <c r="F1" s="2"/>
      <c r="G1" s="68"/>
      <c r="H1" s="68"/>
      <c r="I1" s="68"/>
      <c r="J1" s="68"/>
      <c r="K1" s="3">
        <v>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256" x14ac:dyDescent="0.25">
      <c r="A2" s="5"/>
      <c r="B2" s="5"/>
      <c r="C2" s="5"/>
      <c r="D2" s="5"/>
      <c r="E2" s="5"/>
      <c r="F2" s="5"/>
      <c r="G2" s="5"/>
      <c r="H2" s="5"/>
      <c r="I2" s="69" t="s">
        <v>1</v>
      </c>
      <c r="J2" s="69"/>
    </row>
    <row r="3" spans="1:256" ht="15.75" x14ac:dyDescent="0.25">
      <c r="A3" s="7" t="s">
        <v>40</v>
      </c>
    </row>
    <row r="4" spans="1:256" x14ac:dyDescent="0.25">
      <c r="A4" s="8" t="s">
        <v>41</v>
      </c>
      <c r="G4" s="9" t="s">
        <v>2</v>
      </c>
      <c r="H4" s="70">
        <f ca="1">TODAY()</f>
        <v>40800</v>
      </c>
      <c r="I4" s="70"/>
      <c r="J4" s="70"/>
      <c r="K4" s="10" t="str">
        <f ca="1">TEXT(H4,"dddd")</f>
        <v>Wednesday</v>
      </c>
      <c r="P4" s="10" t="str">
        <f ca="1">TEXT(H4,"dddd")</f>
        <v>Wednesday</v>
      </c>
    </row>
    <row r="5" spans="1:256" x14ac:dyDescent="0.25">
      <c r="H5" s="11" t="s">
        <v>3</v>
      </c>
    </row>
    <row r="6" spans="1:256" x14ac:dyDescent="0.25">
      <c r="B6" s="9" t="s">
        <v>4</v>
      </c>
      <c r="C6" s="71" t="s">
        <v>51</v>
      </c>
      <c r="D6" s="71"/>
      <c r="E6" s="71"/>
      <c r="F6" s="4"/>
      <c r="G6" s="4"/>
      <c r="IQ6" s="12" t="s">
        <v>5</v>
      </c>
    </row>
    <row r="7" spans="1:256" x14ac:dyDescent="0.25">
      <c r="B7" s="9" t="s">
        <v>6</v>
      </c>
      <c r="C7" s="72">
        <v>40795</v>
      </c>
      <c r="D7" s="72"/>
      <c r="E7" s="10" t="str">
        <f>TEXT(C7,"dddd")</f>
        <v>Friday</v>
      </c>
      <c r="F7" s="4"/>
      <c r="G7" s="4"/>
    </row>
    <row r="8" spans="1:256" s="19" customFormat="1" x14ac:dyDescent="0.25">
      <c r="A8" s="12" t="s">
        <v>5</v>
      </c>
      <c r="B8"/>
      <c r="C8"/>
      <c r="D8"/>
      <c r="E8"/>
      <c r="F8" s="13"/>
      <c r="G8" s="4"/>
      <c r="H8" s="4"/>
      <c r="I8" s="4"/>
      <c r="J8" s="14" t="s">
        <v>7</v>
      </c>
      <c r="K8" s="15">
        <v>2</v>
      </c>
      <c r="L8" s="16">
        <f>(C7-WEEKDAY(C7,1)+K8)+7*K1</f>
        <v>40791</v>
      </c>
      <c r="M8" s="17">
        <f t="shared" ref="M8:BX8" si="0">L8+1</f>
        <v>40792</v>
      </c>
      <c r="N8" s="17">
        <f t="shared" si="0"/>
        <v>40793</v>
      </c>
      <c r="O8" s="17">
        <f t="shared" si="0"/>
        <v>40794</v>
      </c>
      <c r="P8" s="17">
        <f t="shared" si="0"/>
        <v>40795</v>
      </c>
      <c r="Q8" s="17">
        <f t="shared" si="0"/>
        <v>40796</v>
      </c>
      <c r="R8" s="17">
        <f t="shared" si="0"/>
        <v>40797</v>
      </c>
      <c r="S8" s="17">
        <f t="shared" si="0"/>
        <v>40798</v>
      </c>
      <c r="T8" s="17">
        <f t="shared" si="0"/>
        <v>40799</v>
      </c>
      <c r="U8" s="17">
        <f t="shared" si="0"/>
        <v>40800</v>
      </c>
      <c r="V8" s="17">
        <f t="shared" si="0"/>
        <v>40801</v>
      </c>
      <c r="W8" s="17">
        <f t="shared" si="0"/>
        <v>40802</v>
      </c>
      <c r="X8" s="17">
        <f t="shared" si="0"/>
        <v>40803</v>
      </c>
      <c r="Y8" s="17">
        <f t="shared" si="0"/>
        <v>40804</v>
      </c>
      <c r="Z8" s="17">
        <f t="shared" si="0"/>
        <v>40805</v>
      </c>
      <c r="AA8" s="17">
        <f t="shared" si="0"/>
        <v>40806</v>
      </c>
      <c r="AB8" s="17">
        <f t="shared" si="0"/>
        <v>40807</v>
      </c>
      <c r="AC8" s="17">
        <f t="shared" si="0"/>
        <v>40808</v>
      </c>
      <c r="AD8" s="17">
        <f t="shared" si="0"/>
        <v>40809</v>
      </c>
      <c r="AE8" s="17">
        <f t="shared" si="0"/>
        <v>40810</v>
      </c>
      <c r="AF8" s="17">
        <f t="shared" si="0"/>
        <v>40811</v>
      </c>
      <c r="AG8" s="17">
        <f t="shared" si="0"/>
        <v>40812</v>
      </c>
      <c r="AH8" s="17">
        <f t="shared" si="0"/>
        <v>40813</v>
      </c>
      <c r="AI8" s="17">
        <f t="shared" si="0"/>
        <v>40814</v>
      </c>
      <c r="AJ8" s="17">
        <f t="shared" si="0"/>
        <v>40815</v>
      </c>
      <c r="AK8" s="17">
        <f t="shared" si="0"/>
        <v>40816</v>
      </c>
      <c r="AL8" s="17">
        <f t="shared" si="0"/>
        <v>40817</v>
      </c>
      <c r="AM8" s="17">
        <f t="shared" si="0"/>
        <v>40818</v>
      </c>
      <c r="AN8" s="17">
        <f t="shared" si="0"/>
        <v>40819</v>
      </c>
      <c r="AO8" s="17">
        <f t="shared" si="0"/>
        <v>40820</v>
      </c>
      <c r="AP8" s="17">
        <f t="shared" si="0"/>
        <v>40821</v>
      </c>
      <c r="AQ8" s="17">
        <f t="shared" si="0"/>
        <v>40822</v>
      </c>
      <c r="AR8" s="17">
        <f t="shared" si="0"/>
        <v>40823</v>
      </c>
      <c r="AS8" s="17">
        <f t="shared" si="0"/>
        <v>40824</v>
      </c>
      <c r="AT8" s="17">
        <f t="shared" si="0"/>
        <v>40825</v>
      </c>
      <c r="AU8" s="17">
        <f t="shared" si="0"/>
        <v>40826</v>
      </c>
      <c r="AV8" s="17">
        <f t="shared" si="0"/>
        <v>40827</v>
      </c>
      <c r="AW8" s="17">
        <f t="shared" si="0"/>
        <v>40828</v>
      </c>
      <c r="AX8" s="17">
        <f t="shared" si="0"/>
        <v>40829</v>
      </c>
      <c r="AY8" s="17">
        <f t="shared" si="0"/>
        <v>40830</v>
      </c>
      <c r="AZ8" s="17">
        <f t="shared" si="0"/>
        <v>40831</v>
      </c>
      <c r="BA8" s="17">
        <f t="shared" si="0"/>
        <v>40832</v>
      </c>
      <c r="BB8" s="17">
        <f t="shared" si="0"/>
        <v>40833</v>
      </c>
      <c r="BC8" s="17">
        <f t="shared" si="0"/>
        <v>40834</v>
      </c>
      <c r="BD8" s="17">
        <f t="shared" si="0"/>
        <v>40835</v>
      </c>
      <c r="BE8" s="17">
        <f t="shared" si="0"/>
        <v>40836</v>
      </c>
      <c r="BF8" s="17">
        <f t="shared" si="0"/>
        <v>40837</v>
      </c>
      <c r="BG8" s="17">
        <f t="shared" si="0"/>
        <v>40838</v>
      </c>
      <c r="BH8" s="17">
        <f t="shared" si="0"/>
        <v>40839</v>
      </c>
      <c r="BI8" s="17">
        <f t="shared" si="0"/>
        <v>40840</v>
      </c>
      <c r="BJ8" s="17">
        <f t="shared" si="0"/>
        <v>40841</v>
      </c>
      <c r="BK8" s="17">
        <f t="shared" si="0"/>
        <v>40842</v>
      </c>
      <c r="BL8" s="17">
        <f t="shared" si="0"/>
        <v>40843</v>
      </c>
      <c r="BM8" s="17">
        <f t="shared" si="0"/>
        <v>40844</v>
      </c>
      <c r="BN8" s="17">
        <f t="shared" si="0"/>
        <v>40845</v>
      </c>
      <c r="BO8" s="17">
        <f t="shared" si="0"/>
        <v>40846</v>
      </c>
      <c r="BP8" s="17">
        <f t="shared" si="0"/>
        <v>40847</v>
      </c>
      <c r="BQ8" s="17">
        <f t="shared" si="0"/>
        <v>40848</v>
      </c>
      <c r="BR8" s="17">
        <f t="shared" si="0"/>
        <v>40849</v>
      </c>
      <c r="BS8" s="17">
        <f t="shared" si="0"/>
        <v>40850</v>
      </c>
      <c r="BT8" s="17">
        <f t="shared" si="0"/>
        <v>40851</v>
      </c>
      <c r="BU8" s="17">
        <f t="shared" si="0"/>
        <v>40852</v>
      </c>
      <c r="BV8" s="17">
        <f t="shared" si="0"/>
        <v>40853</v>
      </c>
      <c r="BW8" s="17">
        <f t="shared" si="0"/>
        <v>40854</v>
      </c>
      <c r="BX8" s="17">
        <f t="shared" si="0"/>
        <v>40855</v>
      </c>
      <c r="BY8" s="17">
        <f t="shared" ref="BY8:EJ8" si="1">BX8+1</f>
        <v>40856</v>
      </c>
      <c r="BZ8" s="17">
        <f t="shared" si="1"/>
        <v>40857</v>
      </c>
      <c r="CA8" s="17">
        <f t="shared" si="1"/>
        <v>40858</v>
      </c>
      <c r="CB8" s="17">
        <f t="shared" si="1"/>
        <v>40859</v>
      </c>
      <c r="CC8" s="17">
        <f t="shared" si="1"/>
        <v>40860</v>
      </c>
      <c r="CD8" s="17">
        <f t="shared" si="1"/>
        <v>40861</v>
      </c>
      <c r="CE8" s="17">
        <f t="shared" si="1"/>
        <v>40862</v>
      </c>
      <c r="CF8" s="17">
        <f t="shared" si="1"/>
        <v>40863</v>
      </c>
      <c r="CG8" s="17">
        <f t="shared" si="1"/>
        <v>40864</v>
      </c>
      <c r="CH8" s="17">
        <f t="shared" si="1"/>
        <v>40865</v>
      </c>
      <c r="CI8" s="17">
        <f t="shared" si="1"/>
        <v>40866</v>
      </c>
      <c r="CJ8" s="17">
        <f t="shared" si="1"/>
        <v>40867</v>
      </c>
      <c r="CK8" s="17">
        <f t="shared" si="1"/>
        <v>40868</v>
      </c>
      <c r="CL8" s="17">
        <f t="shared" si="1"/>
        <v>40869</v>
      </c>
      <c r="CM8" s="17">
        <f t="shared" si="1"/>
        <v>40870</v>
      </c>
      <c r="CN8" s="17">
        <f t="shared" si="1"/>
        <v>40871</v>
      </c>
      <c r="CO8" s="17">
        <f t="shared" si="1"/>
        <v>40872</v>
      </c>
      <c r="CP8" s="17">
        <f t="shared" si="1"/>
        <v>40873</v>
      </c>
      <c r="CQ8" s="17">
        <f t="shared" si="1"/>
        <v>40874</v>
      </c>
      <c r="CR8" s="17">
        <f t="shared" si="1"/>
        <v>40875</v>
      </c>
      <c r="CS8" s="17">
        <f t="shared" si="1"/>
        <v>40876</v>
      </c>
      <c r="CT8" s="17">
        <f t="shared" si="1"/>
        <v>40877</v>
      </c>
      <c r="CU8" s="17">
        <f t="shared" si="1"/>
        <v>40878</v>
      </c>
      <c r="CV8" s="17">
        <f t="shared" si="1"/>
        <v>40879</v>
      </c>
      <c r="CW8" s="17">
        <f t="shared" si="1"/>
        <v>40880</v>
      </c>
      <c r="CX8" s="17">
        <f t="shared" si="1"/>
        <v>40881</v>
      </c>
      <c r="CY8" s="17">
        <f t="shared" si="1"/>
        <v>40882</v>
      </c>
      <c r="CZ8" s="17">
        <f t="shared" si="1"/>
        <v>40883</v>
      </c>
      <c r="DA8" s="17">
        <f t="shared" si="1"/>
        <v>40884</v>
      </c>
      <c r="DB8" s="17">
        <f t="shared" si="1"/>
        <v>40885</v>
      </c>
      <c r="DC8" s="17">
        <f t="shared" si="1"/>
        <v>40886</v>
      </c>
      <c r="DD8" s="17">
        <f t="shared" si="1"/>
        <v>40887</v>
      </c>
      <c r="DE8" s="17">
        <f t="shared" si="1"/>
        <v>40888</v>
      </c>
      <c r="DF8" s="17">
        <f t="shared" si="1"/>
        <v>40889</v>
      </c>
      <c r="DG8" s="17">
        <f t="shared" si="1"/>
        <v>40890</v>
      </c>
      <c r="DH8" s="17">
        <f t="shared" si="1"/>
        <v>40891</v>
      </c>
      <c r="DI8" s="17">
        <f t="shared" si="1"/>
        <v>40892</v>
      </c>
      <c r="DJ8" s="17">
        <f t="shared" si="1"/>
        <v>40893</v>
      </c>
      <c r="DK8" s="17">
        <f t="shared" si="1"/>
        <v>40894</v>
      </c>
      <c r="DL8" s="17">
        <f t="shared" si="1"/>
        <v>40895</v>
      </c>
      <c r="DM8" s="17">
        <f t="shared" si="1"/>
        <v>40896</v>
      </c>
      <c r="DN8" s="17">
        <f t="shared" si="1"/>
        <v>40897</v>
      </c>
      <c r="DO8" s="17">
        <f t="shared" si="1"/>
        <v>40898</v>
      </c>
      <c r="DP8" s="17">
        <f t="shared" si="1"/>
        <v>40899</v>
      </c>
      <c r="DQ8" s="17">
        <f t="shared" si="1"/>
        <v>40900</v>
      </c>
      <c r="DR8" s="17">
        <f t="shared" si="1"/>
        <v>40901</v>
      </c>
      <c r="DS8" s="17">
        <f t="shared" si="1"/>
        <v>40902</v>
      </c>
      <c r="DT8" s="17">
        <f t="shared" si="1"/>
        <v>40903</v>
      </c>
      <c r="DU8" s="17">
        <f t="shared" si="1"/>
        <v>40904</v>
      </c>
      <c r="DV8" s="17">
        <f t="shared" si="1"/>
        <v>40905</v>
      </c>
      <c r="DW8" s="17">
        <f t="shared" si="1"/>
        <v>40906</v>
      </c>
      <c r="DX8" s="17">
        <f t="shared" si="1"/>
        <v>40907</v>
      </c>
      <c r="DY8" s="17">
        <f t="shared" si="1"/>
        <v>40908</v>
      </c>
      <c r="DZ8" s="17">
        <f t="shared" si="1"/>
        <v>40909</v>
      </c>
      <c r="EA8" s="17">
        <f t="shared" si="1"/>
        <v>40910</v>
      </c>
      <c r="EB8" s="17">
        <f t="shared" si="1"/>
        <v>40911</v>
      </c>
      <c r="EC8" s="17">
        <f t="shared" si="1"/>
        <v>40912</v>
      </c>
      <c r="ED8" s="17">
        <f t="shared" si="1"/>
        <v>40913</v>
      </c>
      <c r="EE8" s="17">
        <f t="shared" si="1"/>
        <v>40914</v>
      </c>
      <c r="EF8" s="17">
        <f t="shared" si="1"/>
        <v>40915</v>
      </c>
      <c r="EG8" s="17">
        <f t="shared" si="1"/>
        <v>40916</v>
      </c>
      <c r="EH8" s="17">
        <f t="shared" si="1"/>
        <v>40917</v>
      </c>
      <c r="EI8" s="17">
        <f t="shared" si="1"/>
        <v>40918</v>
      </c>
      <c r="EJ8" s="17">
        <f t="shared" si="1"/>
        <v>40919</v>
      </c>
      <c r="EK8" s="17">
        <f t="shared" ref="EK8:GV8" si="2">EJ8+1</f>
        <v>40920</v>
      </c>
      <c r="EL8" s="17">
        <f t="shared" si="2"/>
        <v>40921</v>
      </c>
      <c r="EM8" s="17">
        <f t="shared" si="2"/>
        <v>40922</v>
      </c>
      <c r="EN8" s="17">
        <f t="shared" si="2"/>
        <v>40923</v>
      </c>
      <c r="EO8" s="17">
        <f t="shared" si="2"/>
        <v>40924</v>
      </c>
      <c r="EP8" s="17">
        <f t="shared" si="2"/>
        <v>40925</v>
      </c>
      <c r="EQ8" s="17">
        <f t="shared" si="2"/>
        <v>40926</v>
      </c>
      <c r="ER8" s="17">
        <f t="shared" si="2"/>
        <v>40927</v>
      </c>
      <c r="ES8" s="17">
        <f t="shared" si="2"/>
        <v>40928</v>
      </c>
      <c r="ET8" s="17">
        <f t="shared" si="2"/>
        <v>40929</v>
      </c>
      <c r="EU8" s="17">
        <f t="shared" si="2"/>
        <v>40930</v>
      </c>
      <c r="EV8" s="17">
        <f t="shared" si="2"/>
        <v>40931</v>
      </c>
      <c r="EW8" s="17">
        <f t="shared" si="2"/>
        <v>40932</v>
      </c>
      <c r="EX8" s="17">
        <f t="shared" si="2"/>
        <v>40933</v>
      </c>
      <c r="EY8" s="17">
        <f t="shared" si="2"/>
        <v>40934</v>
      </c>
      <c r="EZ8" s="17">
        <f t="shared" si="2"/>
        <v>40935</v>
      </c>
      <c r="FA8" s="17">
        <f t="shared" si="2"/>
        <v>40936</v>
      </c>
      <c r="FB8" s="17">
        <f t="shared" si="2"/>
        <v>40937</v>
      </c>
      <c r="FC8" s="17">
        <f t="shared" si="2"/>
        <v>40938</v>
      </c>
      <c r="FD8" s="17">
        <f t="shared" si="2"/>
        <v>40939</v>
      </c>
      <c r="FE8" s="17">
        <f t="shared" si="2"/>
        <v>40940</v>
      </c>
      <c r="FF8" s="17">
        <f t="shared" si="2"/>
        <v>40941</v>
      </c>
      <c r="FG8" s="17">
        <f t="shared" si="2"/>
        <v>40942</v>
      </c>
      <c r="FH8" s="17">
        <f t="shared" si="2"/>
        <v>40943</v>
      </c>
      <c r="FI8" s="17">
        <f t="shared" si="2"/>
        <v>40944</v>
      </c>
      <c r="FJ8" s="17">
        <f t="shared" si="2"/>
        <v>40945</v>
      </c>
      <c r="FK8" s="17">
        <f t="shared" si="2"/>
        <v>40946</v>
      </c>
      <c r="FL8" s="17">
        <f t="shared" si="2"/>
        <v>40947</v>
      </c>
      <c r="FM8" s="17">
        <f t="shared" si="2"/>
        <v>40948</v>
      </c>
      <c r="FN8" s="17">
        <f t="shared" si="2"/>
        <v>40949</v>
      </c>
      <c r="FO8" s="17">
        <f t="shared" si="2"/>
        <v>40950</v>
      </c>
      <c r="FP8" s="17">
        <f t="shared" si="2"/>
        <v>40951</v>
      </c>
      <c r="FQ8" s="17">
        <f t="shared" si="2"/>
        <v>40952</v>
      </c>
      <c r="FR8" s="17">
        <f t="shared" si="2"/>
        <v>40953</v>
      </c>
      <c r="FS8" s="17">
        <f t="shared" si="2"/>
        <v>40954</v>
      </c>
      <c r="FT8" s="17">
        <f t="shared" si="2"/>
        <v>40955</v>
      </c>
      <c r="FU8" s="17">
        <f t="shared" si="2"/>
        <v>40956</v>
      </c>
      <c r="FV8" s="17">
        <f t="shared" si="2"/>
        <v>40957</v>
      </c>
      <c r="FW8" s="17">
        <f t="shared" si="2"/>
        <v>40958</v>
      </c>
      <c r="FX8" s="17">
        <f t="shared" si="2"/>
        <v>40959</v>
      </c>
      <c r="FY8" s="17">
        <f t="shared" si="2"/>
        <v>40960</v>
      </c>
      <c r="FZ8" s="17">
        <f t="shared" si="2"/>
        <v>40961</v>
      </c>
      <c r="GA8" s="17">
        <f t="shared" si="2"/>
        <v>40962</v>
      </c>
      <c r="GB8" s="17">
        <f t="shared" si="2"/>
        <v>40963</v>
      </c>
      <c r="GC8" s="17">
        <f t="shared" si="2"/>
        <v>40964</v>
      </c>
      <c r="GD8" s="17">
        <f t="shared" si="2"/>
        <v>40965</v>
      </c>
      <c r="GE8" s="17">
        <f t="shared" si="2"/>
        <v>40966</v>
      </c>
      <c r="GF8" s="17">
        <f t="shared" si="2"/>
        <v>40967</v>
      </c>
      <c r="GG8" s="17">
        <f t="shared" si="2"/>
        <v>40968</v>
      </c>
      <c r="GH8" s="17">
        <f t="shared" si="2"/>
        <v>40969</v>
      </c>
      <c r="GI8" s="17">
        <f t="shared" si="2"/>
        <v>40970</v>
      </c>
      <c r="GJ8" s="17">
        <f t="shared" si="2"/>
        <v>40971</v>
      </c>
      <c r="GK8" s="17">
        <f t="shared" si="2"/>
        <v>40972</v>
      </c>
      <c r="GL8" s="17">
        <f t="shared" si="2"/>
        <v>40973</v>
      </c>
      <c r="GM8" s="17">
        <f t="shared" si="2"/>
        <v>40974</v>
      </c>
      <c r="GN8" s="17">
        <f t="shared" si="2"/>
        <v>40975</v>
      </c>
      <c r="GO8" s="17">
        <f t="shared" si="2"/>
        <v>40976</v>
      </c>
      <c r="GP8" s="17">
        <f t="shared" si="2"/>
        <v>40977</v>
      </c>
      <c r="GQ8" s="17">
        <f t="shared" si="2"/>
        <v>40978</v>
      </c>
      <c r="GR8" s="17">
        <f t="shared" si="2"/>
        <v>40979</v>
      </c>
      <c r="GS8" s="17">
        <f t="shared" si="2"/>
        <v>40980</v>
      </c>
      <c r="GT8" s="17">
        <f t="shared" si="2"/>
        <v>40981</v>
      </c>
      <c r="GU8" s="17">
        <f t="shared" si="2"/>
        <v>40982</v>
      </c>
      <c r="GV8" s="17">
        <f t="shared" si="2"/>
        <v>40983</v>
      </c>
      <c r="GW8" s="17">
        <f t="shared" ref="GW8:IO8" si="3">GV8+1</f>
        <v>40984</v>
      </c>
      <c r="GX8" s="17">
        <f t="shared" si="3"/>
        <v>40985</v>
      </c>
      <c r="GY8" s="17">
        <f t="shared" si="3"/>
        <v>40986</v>
      </c>
      <c r="GZ8" s="17">
        <f t="shared" si="3"/>
        <v>40987</v>
      </c>
      <c r="HA8" s="17">
        <f t="shared" si="3"/>
        <v>40988</v>
      </c>
      <c r="HB8" s="17">
        <f t="shared" si="3"/>
        <v>40989</v>
      </c>
      <c r="HC8" s="17">
        <f t="shared" si="3"/>
        <v>40990</v>
      </c>
      <c r="HD8" s="17">
        <f t="shared" si="3"/>
        <v>40991</v>
      </c>
      <c r="HE8" s="17">
        <f t="shared" si="3"/>
        <v>40992</v>
      </c>
      <c r="HF8" s="17">
        <f t="shared" si="3"/>
        <v>40993</v>
      </c>
      <c r="HG8" s="17">
        <f t="shared" si="3"/>
        <v>40994</v>
      </c>
      <c r="HH8" s="17">
        <f t="shared" si="3"/>
        <v>40995</v>
      </c>
      <c r="HI8" s="17">
        <f t="shared" si="3"/>
        <v>40996</v>
      </c>
      <c r="HJ8" s="17">
        <f t="shared" si="3"/>
        <v>40997</v>
      </c>
      <c r="HK8" s="17">
        <f t="shared" si="3"/>
        <v>40998</v>
      </c>
      <c r="HL8" s="17">
        <f t="shared" si="3"/>
        <v>40999</v>
      </c>
      <c r="HM8" s="17">
        <f t="shared" si="3"/>
        <v>41000</v>
      </c>
      <c r="HN8" s="17">
        <f t="shared" si="3"/>
        <v>41001</v>
      </c>
      <c r="HO8" s="17">
        <f t="shared" si="3"/>
        <v>41002</v>
      </c>
      <c r="HP8" s="17">
        <f t="shared" si="3"/>
        <v>41003</v>
      </c>
      <c r="HQ8" s="17">
        <f t="shared" si="3"/>
        <v>41004</v>
      </c>
      <c r="HR8" s="17">
        <f t="shared" si="3"/>
        <v>41005</v>
      </c>
      <c r="HS8" s="17">
        <f t="shared" si="3"/>
        <v>41006</v>
      </c>
      <c r="HT8" s="17">
        <f t="shared" si="3"/>
        <v>41007</v>
      </c>
      <c r="HU8" s="17">
        <f t="shared" si="3"/>
        <v>41008</v>
      </c>
      <c r="HV8" s="17">
        <f t="shared" si="3"/>
        <v>41009</v>
      </c>
      <c r="HW8" s="17">
        <f t="shared" si="3"/>
        <v>41010</v>
      </c>
      <c r="HX8" s="17">
        <f t="shared" si="3"/>
        <v>41011</v>
      </c>
      <c r="HY8" s="17">
        <f t="shared" si="3"/>
        <v>41012</v>
      </c>
      <c r="HZ8" s="17">
        <f t="shared" si="3"/>
        <v>41013</v>
      </c>
      <c r="IA8" s="17">
        <f t="shared" si="3"/>
        <v>41014</v>
      </c>
      <c r="IB8" s="17">
        <f t="shared" si="3"/>
        <v>41015</v>
      </c>
      <c r="IC8" s="17">
        <f t="shared" si="3"/>
        <v>41016</v>
      </c>
      <c r="ID8" s="17">
        <f t="shared" si="3"/>
        <v>41017</v>
      </c>
      <c r="IE8" s="17">
        <f t="shared" si="3"/>
        <v>41018</v>
      </c>
      <c r="IF8" s="17">
        <f t="shared" si="3"/>
        <v>41019</v>
      </c>
      <c r="IG8" s="17">
        <f t="shared" si="3"/>
        <v>41020</v>
      </c>
      <c r="IH8" s="17">
        <f t="shared" si="3"/>
        <v>41021</v>
      </c>
      <c r="II8" s="17">
        <f t="shared" si="3"/>
        <v>41022</v>
      </c>
      <c r="IJ8" s="17">
        <f t="shared" si="3"/>
        <v>41023</v>
      </c>
      <c r="IK8" s="17">
        <f t="shared" si="3"/>
        <v>41024</v>
      </c>
      <c r="IL8" s="17">
        <f t="shared" si="3"/>
        <v>41025</v>
      </c>
      <c r="IM8" s="17">
        <f t="shared" si="3"/>
        <v>41026</v>
      </c>
      <c r="IN8" s="17">
        <f t="shared" si="3"/>
        <v>41027</v>
      </c>
      <c r="IO8" s="17">
        <f t="shared" si="3"/>
        <v>41028</v>
      </c>
      <c r="IP8" s="18"/>
      <c r="IQ8" s="6"/>
      <c r="IR8" s="6"/>
      <c r="IS8" s="6"/>
      <c r="IT8" s="6"/>
      <c r="IU8" s="6"/>
      <c r="IV8" s="6"/>
    </row>
    <row r="9" spans="1:256" s="27" customFormat="1" ht="76.5" customHeight="1" x14ac:dyDescent="0.25">
      <c r="A9" s="20" t="s">
        <v>8</v>
      </c>
      <c r="B9" s="21" t="s">
        <v>9</v>
      </c>
      <c r="C9" s="22" t="s">
        <v>10</v>
      </c>
      <c r="D9" s="23" t="s">
        <v>11</v>
      </c>
      <c r="E9" s="23" t="s">
        <v>12</v>
      </c>
      <c r="F9" s="24" t="s">
        <v>13</v>
      </c>
      <c r="G9" s="25" t="s">
        <v>14</v>
      </c>
      <c r="H9" s="24" t="s">
        <v>15</v>
      </c>
      <c r="I9" s="25" t="s">
        <v>16</v>
      </c>
      <c r="J9" s="25" t="s">
        <v>17</v>
      </c>
      <c r="K9" s="26"/>
      <c r="L9" s="67">
        <f>L8</f>
        <v>40791</v>
      </c>
      <c r="M9" s="67">
        <f t="shared" ref="M9:AR9" si="4">L9+1</f>
        <v>40792</v>
      </c>
      <c r="N9" s="67">
        <f t="shared" si="4"/>
        <v>40793</v>
      </c>
      <c r="O9" s="67">
        <f t="shared" si="4"/>
        <v>40794</v>
      </c>
      <c r="P9" s="67">
        <f t="shared" si="4"/>
        <v>40795</v>
      </c>
      <c r="Q9" s="67">
        <f t="shared" si="4"/>
        <v>40796</v>
      </c>
      <c r="R9" s="67">
        <f t="shared" si="4"/>
        <v>40797</v>
      </c>
      <c r="S9" s="67">
        <f t="shared" si="4"/>
        <v>40798</v>
      </c>
      <c r="T9" s="67">
        <f t="shared" si="4"/>
        <v>40799</v>
      </c>
      <c r="U9" s="67">
        <f>T9+1</f>
        <v>40800</v>
      </c>
      <c r="V9" s="67">
        <f t="shared" si="4"/>
        <v>40801</v>
      </c>
      <c r="W9" s="67">
        <f t="shared" si="4"/>
        <v>40802</v>
      </c>
      <c r="X9" s="67">
        <f t="shared" si="4"/>
        <v>40803</v>
      </c>
      <c r="Y9" s="67">
        <f t="shared" si="4"/>
        <v>40804</v>
      </c>
      <c r="Z9" s="67">
        <f t="shared" si="4"/>
        <v>40805</v>
      </c>
      <c r="AA9" s="67">
        <f t="shared" si="4"/>
        <v>40806</v>
      </c>
      <c r="AB9" s="67">
        <f t="shared" si="4"/>
        <v>40807</v>
      </c>
      <c r="AC9" s="67">
        <f t="shared" si="4"/>
        <v>40808</v>
      </c>
      <c r="AD9" s="67">
        <f t="shared" si="4"/>
        <v>40809</v>
      </c>
      <c r="AE9" s="67">
        <f t="shared" si="4"/>
        <v>40810</v>
      </c>
      <c r="AF9" s="67">
        <f t="shared" si="4"/>
        <v>40811</v>
      </c>
      <c r="AG9" s="67">
        <f t="shared" si="4"/>
        <v>40812</v>
      </c>
      <c r="AH9" s="67">
        <f t="shared" si="4"/>
        <v>40813</v>
      </c>
      <c r="AI9" s="67">
        <f t="shared" si="4"/>
        <v>40814</v>
      </c>
      <c r="AJ9" s="67">
        <f t="shared" si="4"/>
        <v>40815</v>
      </c>
      <c r="AK9" s="67">
        <f t="shared" si="4"/>
        <v>40816</v>
      </c>
      <c r="AL9" s="67">
        <f t="shared" si="4"/>
        <v>40817</v>
      </c>
      <c r="AM9" s="67">
        <f t="shared" si="4"/>
        <v>40818</v>
      </c>
      <c r="AN9" s="67">
        <f t="shared" si="4"/>
        <v>40819</v>
      </c>
      <c r="AO9" s="67">
        <f t="shared" si="4"/>
        <v>40820</v>
      </c>
      <c r="AP9" s="67">
        <f t="shared" si="4"/>
        <v>40821</v>
      </c>
      <c r="AQ9" s="67">
        <f t="shared" si="4"/>
        <v>40822</v>
      </c>
      <c r="AR9" s="67">
        <f t="shared" si="4"/>
        <v>40823</v>
      </c>
      <c r="AS9" s="67">
        <f t="shared" ref="AS9" si="5">AR9+1</f>
        <v>40824</v>
      </c>
    </row>
    <row r="10" spans="1:256" s="39" customFormat="1" ht="12.75" customHeight="1" x14ac:dyDescent="0.25">
      <c r="A10" s="28">
        <f ca="1">IF(ISERROR(VALUE(SUBSTITUTE(OFFSET(A10,-1,0,1,1),".",""))),1,IF(ISERROR(FIND("`",SUBSTITUTE(OFFSET(A10,-1,0,1,1),".","`",1))),VALUE(OFFSET(A10,-1,0,1,1))+1,VALUE(LEFT(OFFSET(A10,-1,0,1,1),FIND("`",SUBSTITUTE(OFFSET(A10,-1,0,1,1),".","`",1))-1))+1))</f>
        <v>1</v>
      </c>
      <c r="B10" s="29" t="s">
        <v>23</v>
      </c>
      <c r="C10" s="30" t="s">
        <v>37</v>
      </c>
      <c r="D10" s="31">
        <v>40795</v>
      </c>
      <c r="E10" s="32">
        <f>D10+F10-1</f>
        <v>40808</v>
      </c>
      <c r="F10" s="33">
        <v>14</v>
      </c>
      <c r="G10" s="34">
        <f>SUMPRODUCT(F11:F18,G11:G18)/SUM(F11:F18)</f>
        <v>0.39453125</v>
      </c>
      <c r="H10" s="35">
        <f t="shared" ref="H10:H33" si="6">NETWORKDAYS(D10,E10)</f>
        <v>10</v>
      </c>
      <c r="I10" s="36">
        <f t="shared" ref="I10:I29" si="7">ROUNDDOWN(G10*F10,0)</f>
        <v>5</v>
      </c>
      <c r="J10" s="35">
        <f>F10-I10</f>
        <v>9</v>
      </c>
      <c r="K10" s="35"/>
      <c r="L10" s="35"/>
      <c r="M10" s="35"/>
      <c r="N10" s="35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8"/>
      <c r="IQ10" s="38"/>
      <c r="IR10" s="38"/>
      <c r="IS10" s="38"/>
      <c r="IT10" s="38"/>
      <c r="IU10" s="38"/>
      <c r="IV10" s="38"/>
    </row>
    <row r="11" spans="1:256" s="50" customFormat="1" ht="12.75" customHeight="1" x14ac:dyDescent="0.25">
      <c r="A11" s="40" t="str">
        <f ca="1">IF(ISERROR(VALUE(SUBSTITUTE(OFFSET(A11,-1,0,1,1),".",""))),"0.1",IF(ISERROR(FIND("`",SUBSTITUTE(OFFSET(A11,-1,0,1,1),".","`",1))),OFFSET(A11,-1,0,1,1)&amp;".1",LEFT(OFFSET(A11,-1,0,1,1),FIND("`",SUBSTITUTE(OFFSET(A11,-1,0,1,1),".","`",1)))&amp;IF(ISERROR(FIND("`",SUBSTITUTE(OFFSET(A11,-1,0,1,1),".","`",2))),VALUE(RIGHT(OFFSET(A11,-1,0,1,1),LEN(OFFSET(A11,-1,0,1,1))-FIND("`",SUBSTITUTE(OFFSET(A11,-1,0,1,1),".","`",1))))+1,VALUE(MID(OFFSET(A11,-1,0,1,1),FIND("`",SUBSTITUTE(OFFSET(A11,-1,0,1,1),".","`",1))+1,(FIND("`",SUBSTITUTE(OFFSET(A11,-1,0,1,1),".","`",2))-FIND("`",SUBSTITUTE(OFFSET(A11,-1,0,1,1),".","`",1))-1)))+1)))</f>
        <v>1.1</v>
      </c>
      <c r="B11" s="41" t="s">
        <v>24</v>
      </c>
      <c r="C11" s="42" t="s">
        <v>43</v>
      </c>
      <c r="D11" s="43">
        <v>40795</v>
      </c>
      <c r="E11" s="44">
        <f t="shared" ref="E11:E33" si="8">D11+F11-1</f>
        <v>40802</v>
      </c>
      <c r="F11" s="45">
        <v>8</v>
      </c>
      <c r="G11" s="46">
        <v>0.75</v>
      </c>
      <c r="H11" s="47">
        <f>NETWORKDAYS(D11,E11)</f>
        <v>6</v>
      </c>
      <c r="I11" s="48">
        <f t="shared" si="7"/>
        <v>6</v>
      </c>
      <c r="J11" s="47">
        <f t="shared" ref="J11:J29" si="9">F11-I11</f>
        <v>2</v>
      </c>
      <c r="K11" s="47"/>
      <c r="L11" s="47"/>
      <c r="M11" s="47"/>
      <c r="N11" s="47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38"/>
      <c r="IQ11" s="38"/>
      <c r="IR11" s="38"/>
      <c r="IS11" s="38"/>
      <c r="IT11" s="38"/>
      <c r="IU11" s="38"/>
      <c r="IV11" s="38"/>
    </row>
    <row r="12" spans="1:256" s="50" customFormat="1" ht="12.75" customHeight="1" x14ac:dyDescent="0.25">
      <c r="A12" s="40" t="str">
        <f ca="1">IF(ISERROR(VALUE(SUBSTITUTE(OFFSET(A12,-1,0,1,1),".",""))),"0.1",IF(ISERROR(FIND("`",SUBSTITUTE(OFFSET(A12,-1,0,1,1),".","`",1))),OFFSET(A12,-1,0,1,1)&amp;".1",LEFT(OFFSET(A12,-1,0,1,1),FIND("`",SUBSTITUTE(OFFSET(A12,-1,0,1,1),".","`",1)))&amp;IF(ISERROR(FIND("`",SUBSTITUTE(OFFSET(A12,-1,0,1,1),".","`",2))),VALUE(RIGHT(OFFSET(A12,-1,0,1,1),LEN(OFFSET(A12,-1,0,1,1))-FIND("`",SUBSTITUTE(OFFSET(A12,-1,0,1,1),".","`",1))))+1,VALUE(MID(OFFSET(A12,-1,0,1,1),FIND("`",SUBSTITUTE(OFFSET(A12,-1,0,1,1),".","`",1))+1,(FIND("`",SUBSTITUTE(OFFSET(A12,-1,0,1,1),".","`",2))-FIND("`",SUBSTITUTE(OFFSET(A12,-1,0,1,1),".","`",1))-1)))+1)))</f>
        <v>1.2</v>
      </c>
      <c r="B12" s="41" t="s">
        <v>25</v>
      </c>
      <c r="C12" s="42" t="s">
        <v>44</v>
      </c>
      <c r="D12" s="43">
        <v>40795</v>
      </c>
      <c r="E12" s="44">
        <f t="shared" si="8"/>
        <v>40808</v>
      </c>
      <c r="F12" s="45">
        <v>14</v>
      </c>
      <c r="G12" s="46">
        <f>SUMPRODUCT(F13:F14,G13:G14)/SUM(F13:F14)</f>
        <v>0.5</v>
      </c>
      <c r="H12" s="47">
        <f t="shared" si="6"/>
        <v>10</v>
      </c>
      <c r="I12" s="48">
        <f t="shared" si="7"/>
        <v>7</v>
      </c>
      <c r="J12" s="47">
        <f t="shared" si="9"/>
        <v>7</v>
      </c>
      <c r="K12" s="47"/>
      <c r="L12" s="47"/>
      <c r="M12" s="47"/>
      <c r="N12" s="47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38"/>
      <c r="IQ12" s="38"/>
      <c r="IR12" s="38"/>
      <c r="IS12" s="38"/>
      <c r="IT12" s="38"/>
      <c r="IU12" s="38"/>
      <c r="IV12" s="38"/>
    </row>
    <row r="13" spans="1:256" s="50" customFormat="1" ht="12.75" customHeight="1" x14ac:dyDescent="0.25">
      <c r="A13" s="40" t="str">
        <f ca="1">IF(ISERROR(VALUE(SUBSTITUTE(OFFSET(A13,-1,0,1,1),".",""))),"0.0.1",IF(ISERROR(FIND("`",SUBSTITUTE(OFFSET(A13,-1,0,1,1),".","`",2))),OFFSET(A13,-1,0,1,1)&amp;".1",LEFT(OFFSET(A13,-1,0,1,1),FIND("`",SUBSTITUTE(OFFSET(A13,-1,0,1,1),".","`",2)))&amp;IF(ISERROR(FIND("`",SUBSTITUTE(OFFSET(A13,-1,0,1,1),".","`",3))),VALUE(RIGHT(OFFSET(A13,-1,0,1,1),LEN(OFFSET(A13,-1,0,1,1))-FIND("`",SUBSTITUTE(OFFSET(A13,-1,0,1,1),".","`",2))))+1,VALUE(MID(OFFSET(A13,-1,0,1,1),FIND("`",SUBSTITUTE(OFFSET(A13,-1,0,1,1),".","`",2))+1,(FIND("`",SUBSTITUTE(OFFSET(A13,-1,0,1,1),".","`",3))-FIND("`",SUBSTITUTE(OFFSET(A13,-1,0,1,1),".","`",2))-1)))+1)))</f>
        <v>1.2.1</v>
      </c>
      <c r="B13" s="51" t="s">
        <v>42</v>
      </c>
      <c r="C13" s="42"/>
      <c r="D13" s="43">
        <v>40795</v>
      </c>
      <c r="E13" s="44">
        <f t="shared" si="8"/>
        <v>40801</v>
      </c>
      <c r="F13" s="45">
        <v>7</v>
      </c>
      <c r="G13" s="46">
        <v>1</v>
      </c>
      <c r="H13" s="47">
        <f t="shared" si="6"/>
        <v>5</v>
      </c>
      <c r="I13" s="48">
        <f>ROUNDDOWN(G13*F13,0)</f>
        <v>7</v>
      </c>
      <c r="J13" s="47">
        <f>F13-I13</f>
        <v>0</v>
      </c>
      <c r="K13" s="47"/>
      <c r="L13" s="47"/>
      <c r="M13" s="47"/>
      <c r="N13" s="47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38"/>
      <c r="IQ13" s="38"/>
      <c r="IR13" s="38"/>
      <c r="IS13" s="38"/>
      <c r="IT13" s="38"/>
      <c r="IU13" s="38"/>
      <c r="IV13" s="38"/>
    </row>
    <row r="14" spans="1:256" s="50" customFormat="1" ht="12.75" customHeight="1" x14ac:dyDescent="0.25">
      <c r="A14" s="40" t="str">
        <f ca="1">IF(ISERROR(VALUE(SUBSTITUTE(OFFSET(A14,-1,0,1,1),".",""))),"0.0.1",IF(ISERROR(FIND("`",SUBSTITUTE(OFFSET(A14,-1,0,1,1),".","`",2))),OFFSET(A14,-1,0,1,1)&amp;".1",LEFT(OFFSET(A14,-1,0,1,1),FIND("`",SUBSTITUTE(OFFSET(A14,-1,0,1,1),".","`",2)))&amp;IF(ISERROR(FIND("`",SUBSTITUTE(OFFSET(A14,-1,0,1,1),".","`",3))),VALUE(RIGHT(OFFSET(A14,-1,0,1,1),LEN(OFFSET(A14,-1,0,1,1))-FIND("`",SUBSTITUTE(OFFSET(A14,-1,0,1,1),".","`",2))))+1,VALUE(MID(OFFSET(A14,-1,0,1,1),FIND("`",SUBSTITUTE(OFFSET(A14,-1,0,1,1),".","`",2))+1,(FIND("`",SUBSTITUTE(OFFSET(A14,-1,0,1,1),".","`",3))-FIND("`",SUBSTITUTE(OFFSET(A14,-1,0,1,1),".","`",2))-1)))+1)))</f>
        <v>1.2.2</v>
      </c>
      <c r="B14" s="51" t="s">
        <v>39</v>
      </c>
      <c r="C14" s="42"/>
      <c r="D14" s="43">
        <v>40802</v>
      </c>
      <c r="E14" s="44">
        <f t="shared" si="8"/>
        <v>40808</v>
      </c>
      <c r="F14" s="45">
        <v>7</v>
      </c>
      <c r="G14" s="46">
        <v>0</v>
      </c>
      <c r="H14" s="47">
        <f t="shared" si="6"/>
        <v>5</v>
      </c>
      <c r="I14" s="48">
        <f>ROUNDDOWN(G14*F14,0)</f>
        <v>0</v>
      </c>
      <c r="J14" s="47">
        <f>F14-I14</f>
        <v>7</v>
      </c>
      <c r="K14" s="47"/>
      <c r="L14" s="47"/>
      <c r="M14" s="47"/>
      <c r="N14" s="47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38"/>
      <c r="IQ14" s="38"/>
      <c r="IR14" s="38"/>
      <c r="IS14" s="38"/>
      <c r="IT14" s="38"/>
      <c r="IU14" s="38"/>
      <c r="IV14" s="38"/>
    </row>
    <row r="15" spans="1:256" s="50" customFormat="1" ht="12.75" customHeight="1" x14ac:dyDescent="0.25">
      <c r="A15" s="40" t="str">
        <f ca="1">IF(ISERROR(VALUE(SUBSTITUTE(OFFSET(A15,-1,0,1,1),".",""))),"0.1",IF(ISERROR(FIND("`",SUBSTITUTE(OFFSET(A15,-1,0,1,1),".","`",1))),OFFSET(A15,-1,0,1,1)&amp;".1",LEFT(OFFSET(A15,-1,0,1,1),FIND("`",SUBSTITUTE(OFFSET(A15,-1,0,1,1),".","`",1)))&amp;IF(ISERROR(FIND("`",SUBSTITUTE(OFFSET(A15,-1,0,1,1),".","`",2))),VALUE(RIGHT(OFFSET(A15,-1,0,1,1),LEN(OFFSET(A15,-1,0,1,1))-FIND("`",SUBSTITUTE(OFFSET(A15,-1,0,1,1),".","`",1))))+1,VALUE(MID(OFFSET(A15,-1,0,1,1),FIND("`",SUBSTITUTE(OFFSET(A15,-1,0,1,1),".","`",1))+1,(FIND("`",SUBSTITUTE(OFFSET(A15,-1,0,1,1),".","`",2))-FIND("`",SUBSTITUTE(OFFSET(A15,-1,0,1,1),".","`",1))-1)))+1)))</f>
        <v>1.3</v>
      </c>
      <c r="B15" s="41" t="s">
        <v>29</v>
      </c>
      <c r="C15" s="42" t="s">
        <v>52</v>
      </c>
      <c r="D15" s="43">
        <v>40802</v>
      </c>
      <c r="E15" s="44">
        <f t="shared" ref="E15" si="10">D15+F15-1</f>
        <v>40808</v>
      </c>
      <c r="F15" s="45">
        <v>7</v>
      </c>
      <c r="G15" s="46">
        <v>0</v>
      </c>
      <c r="H15" s="47">
        <f t="shared" ref="H15" si="11">NETWORKDAYS(D15,E15)</f>
        <v>5</v>
      </c>
      <c r="I15" s="48">
        <f t="shared" ref="I15" si="12">ROUNDDOWN(G15*F15,0)</f>
        <v>0</v>
      </c>
      <c r="J15" s="47">
        <f t="shared" ref="J15" si="13">F15-I15</f>
        <v>7</v>
      </c>
      <c r="K15" s="47"/>
      <c r="L15" s="47"/>
      <c r="M15" s="47"/>
      <c r="N15" s="47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38"/>
      <c r="IQ15" s="38"/>
      <c r="IR15" s="38"/>
      <c r="IS15" s="38"/>
      <c r="IT15" s="38"/>
      <c r="IU15" s="38"/>
      <c r="IV15" s="38"/>
    </row>
    <row r="16" spans="1:256" s="50" customFormat="1" ht="12.75" customHeight="1" x14ac:dyDescent="0.25">
      <c r="A16" s="40" t="str">
        <f ca="1">IF(ISERROR(VALUE(SUBSTITUTE(OFFSET(A16,-1,0,1,1),".",""))),"0.1",IF(ISERROR(FIND("`",SUBSTITUTE(OFFSET(A16,-1,0,1,1),".","`",1))),OFFSET(A16,-1,0,1,1)&amp;".1",LEFT(OFFSET(A16,-1,0,1,1),FIND("`",SUBSTITUTE(OFFSET(A16,-1,0,1,1),".","`",1)))&amp;IF(ISERROR(FIND("`",SUBSTITUTE(OFFSET(A16,-1,0,1,1),".","`",2))),VALUE(RIGHT(OFFSET(A16,-1,0,1,1),LEN(OFFSET(A16,-1,0,1,1))-FIND("`",SUBSTITUTE(OFFSET(A16,-1,0,1,1),".","`",1))))+1,VALUE(MID(OFFSET(A16,-1,0,1,1),FIND("`",SUBSTITUTE(OFFSET(A16,-1,0,1,1),".","`",1))+1,(FIND("`",SUBSTITUTE(OFFSET(A16,-1,0,1,1),".","`",2))-FIND("`",SUBSTITUTE(OFFSET(A16,-1,0,1,1),".","`",1))-1)))+1)))</f>
        <v>1.4</v>
      </c>
      <c r="B16" s="41" t="s">
        <v>30</v>
      </c>
      <c r="C16" s="42" t="s">
        <v>47</v>
      </c>
      <c r="D16" s="43">
        <v>40802</v>
      </c>
      <c r="E16" s="44">
        <f t="shared" si="8"/>
        <v>40808</v>
      </c>
      <c r="F16" s="45">
        <v>7</v>
      </c>
      <c r="G16" s="46">
        <v>0</v>
      </c>
      <c r="H16" s="47">
        <f t="shared" si="6"/>
        <v>5</v>
      </c>
      <c r="I16" s="48">
        <f t="shared" si="7"/>
        <v>0</v>
      </c>
      <c r="J16" s="47">
        <f t="shared" si="9"/>
        <v>7</v>
      </c>
      <c r="K16" s="47"/>
      <c r="L16" s="47"/>
      <c r="M16" s="47"/>
      <c r="N16" s="47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38"/>
      <c r="IQ16" s="38"/>
      <c r="IR16" s="38"/>
      <c r="IS16" s="38"/>
      <c r="IT16" s="38"/>
      <c r="IU16" s="38"/>
      <c r="IV16" s="38"/>
    </row>
    <row r="17" spans="1:256" s="50" customFormat="1" ht="12.75" customHeight="1" x14ac:dyDescent="0.25">
      <c r="A17" s="40" t="str">
        <f ca="1">IF(ISERROR(VALUE(SUBSTITUTE(OFFSET(A17,-1,0,1,1),".",""))),"0.1",IF(ISERROR(FIND("`",SUBSTITUTE(OFFSET(A17,-1,0,1,1),".","`",1))),OFFSET(A17,-1,0,1,1)&amp;".1",LEFT(OFFSET(A17,-1,0,1,1),FIND("`",SUBSTITUTE(OFFSET(A17,-1,0,1,1),".","`",1)))&amp;IF(ISERROR(FIND("`",SUBSTITUTE(OFFSET(A17,-1,0,1,1),".","`",2))),VALUE(RIGHT(OFFSET(A17,-1,0,1,1),LEN(OFFSET(A17,-1,0,1,1))-FIND("`",SUBSTITUTE(OFFSET(A17,-1,0,1,1),".","`",1))))+1,VALUE(MID(OFFSET(A17,-1,0,1,1),FIND("`",SUBSTITUTE(OFFSET(A17,-1,0,1,1),".","`",1))+1,(FIND("`",SUBSTITUTE(OFFSET(A17,-1,0,1,1),".","`",2))-FIND("`",SUBSTITUTE(OFFSET(A17,-1,0,1,1),".","`",1))-1)))+1)))</f>
        <v>1.5</v>
      </c>
      <c r="B17" s="41" t="s">
        <v>31</v>
      </c>
      <c r="C17" s="42" t="s">
        <v>46</v>
      </c>
      <c r="D17" s="43">
        <v>40802</v>
      </c>
      <c r="E17" s="44">
        <f t="shared" ref="E17" si="14">D17+F17-1</f>
        <v>40808</v>
      </c>
      <c r="F17" s="45">
        <v>7</v>
      </c>
      <c r="G17" s="46">
        <v>0</v>
      </c>
      <c r="H17" s="47">
        <f t="shared" ref="H17" si="15">NETWORKDAYS(D17,E17)</f>
        <v>5</v>
      </c>
      <c r="I17" s="48">
        <f t="shared" ref="I17" si="16">ROUNDDOWN(G17*F17,0)</f>
        <v>0</v>
      </c>
      <c r="J17" s="47">
        <f t="shared" ref="J17" si="17">F17-I17</f>
        <v>7</v>
      </c>
      <c r="K17" s="47"/>
      <c r="L17" s="47"/>
      <c r="M17" s="47"/>
      <c r="N17" s="47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38"/>
      <c r="IQ17" s="38"/>
      <c r="IR17" s="38"/>
      <c r="IS17" s="38"/>
      <c r="IT17" s="38"/>
      <c r="IU17" s="38"/>
      <c r="IV17" s="38"/>
    </row>
    <row r="18" spans="1:256" s="50" customFormat="1" ht="12.75" customHeight="1" x14ac:dyDescent="0.25">
      <c r="A18" s="40" t="str">
        <f ca="1">IF(ISERROR(VALUE(SUBSTITUTE(OFFSET(A18,-1,0,1,1),".",""))),"0.1",IF(ISERROR(FIND("`",SUBSTITUTE(OFFSET(A18,-1,0,1,1),".","`",1))),OFFSET(A18,-1,0,1,1)&amp;".1",LEFT(OFFSET(A18,-1,0,1,1),FIND("`",SUBSTITUTE(OFFSET(A18,-1,0,1,1),".","`",1)))&amp;IF(ISERROR(FIND("`",SUBSTITUTE(OFFSET(A18,-1,0,1,1),".","`",2))),VALUE(RIGHT(OFFSET(A18,-1,0,1,1),LEN(OFFSET(A18,-1,0,1,1))-FIND("`",SUBSTITUTE(OFFSET(A18,-1,0,1,1),".","`",1))))+1,VALUE(MID(OFFSET(A18,-1,0,1,1),FIND("`",SUBSTITUTE(OFFSET(A18,-1,0,1,1),".","`",1))+1,(FIND("`",SUBSTITUTE(OFFSET(A18,-1,0,1,1),".","`",2))-FIND("`",SUBSTITUTE(OFFSET(A18,-1,0,1,1),".","`",1))-1)))+1)))</f>
        <v>1.6</v>
      </c>
      <c r="B18" s="41" t="s">
        <v>26</v>
      </c>
      <c r="C18" s="42" t="s">
        <v>45</v>
      </c>
      <c r="D18" s="43">
        <v>40795</v>
      </c>
      <c r="E18" s="44">
        <f t="shared" si="8"/>
        <v>40801</v>
      </c>
      <c r="F18" s="45">
        <v>7</v>
      </c>
      <c r="G18" s="46">
        <v>0.75</v>
      </c>
      <c r="H18" s="47">
        <f t="shared" si="6"/>
        <v>5</v>
      </c>
      <c r="I18" s="48">
        <f t="shared" si="7"/>
        <v>5</v>
      </c>
      <c r="J18" s="47">
        <f t="shared" si="9"/>
        <v>2</v>
      </c>
      <c r="K18" s="47"/>
      <c r="L18" s="47"/>
      <c r="M18" s="47"/>
      <c r="N18" s="47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38"/>
      <c r="IQ18" s="38"/>
      <c r="IR18" s="38"/>
      <c r="IS18" s="38"/>
      <c r="IT18" s="38"/>
      <c r="IU18" s="38"/>
      <c r="IV18" s="38"/>
    </row>
    <row r="19" spans="1:256" s="39" customFormat="1" ht="12.75" customHeight="1" x14ac:dyDescent="0.25">
      <c r="A19" s="52">
        <f ca="1">IF(ISERROR(VALUE(SUBSTITUTE(OFFSET(A19,-1,0,1,1),".",""))),1,IF(ISERROR(FIND("`",SUBSTITUTE(OFFSET(A19,-1,0,1,1),".","`",1))),VALUE(OFFSET(A19,-1,0,1,1))+1,VALUE(LEFT(OFFSET(A19,-1,0,1,1),FIND("`",SUBSTITUTE(OFFSET(A19,-1,0,1,1),".","`",1))-1))+1))</f>
        <v>2</v>
      </c>
      <c r="B19" s="53" t="s">
        <v>27</v>
      </c>
      <c r="C19" s="54" t="s">
        <v>49</v>
      </c>
      <c r="D19" s="55">
        <v>40802</v>
      </c>
      <c r="E19" s="32">
        <f t="shared" si="8"/>
        <v>40816</v>
      </c>
      <c r="F19" s="56">
        <v>15</v>
      </c>
      <c r="G19" s="57">
        <f>SUMPRODUCT(F20:F24,G20:G24)/SUM(F20:F24)</f>
        <v>0</v>
      </c>
      <c r="H19" s="58">
        <v>15</v>
      </c>
      <c r="I19" s="59">
        <f t="shared" si="7"/>
        <v>0</v>
      </c>
      <c r="J19" s="58">
        <f t="shared" si="9"/>
        <v>15</v>
      </c>
      <c r="K19" s="58"/>
      <c r="L19" s="58"/>
      <c r="M19" s="58"/>
      <c r="N19" s="58"/>
      <c r="IP19" s="38"/>
      <c r="IQ19" s="38"/>
      <c r="IR19" s="38"/>
      <c r="IS19" s="38"/>
      <c r="IT19" s="38"/>
      <c r="IU19" s="38"/>
      <c r="IV19" s="38"/>
    </row>
    <row r="20" spans="1:256" s="50" customFormat="1" ht="12.75" customHeight="1" x14ac:dyDescent="0.25">
      <c r="A20" s="40" t="str">
        <f ca="1">IF(ISERROR(VALUE(SUBSTITUTE(OFFSET(A20,-1,0,1,1),".",""))),"0.1",IF(ISERROR(FIND("`",SUBSTITUTE(OFFSET(A20,-1,0,1,1),".","`",1))),OFFSET(A20,-1,0,1,1)&amp;".1",LEFT(OFFSET(A20,-1,0,1,1),FIND("`",SUBSTITUTE(OFFSET(A20,-1,0,1,1),".","`",1)))&amp;IF(ISERROR(FIND("`",SUBSTITUTE(OFFSET(A20,-1,0,1,1),".","`",2))),VALUE(RIGHT(OFFSET(A20,-1,0,1,1),LEN(OFFSET(A20,-1,0,1,1))-FIND("`",SUBSTITUTE(OFFSET(A20,-1,0,1,1),".","`",1))))+1,VALUE(MID(OFFSET(A20,-1,0,1,1),FIND("`",SUBSTITUTE(OFFSET(A20,-1,0,1,1),".","`",1))+1,(FIND("`",SUBSTITUTE(OFFSET(A20,-1,0,1,1),".","`",2))-FIND("`",SUBSTITUTE(OFFSET(A20,-1,0,1,1),".","`",1))-1)))+1)))</f>
        <v>2.1</v>
      </c>
      <c r="B20" s="41" t="s">
        <v>28</v>
      </c>
      <c r="C20" s="42" t="s">
        <v>50</v>
      </c>
      <c r="D20" s="43">
        <v>40802</v>
      </c>
      <c r="E20" s="44">
        <f t="shared" si="8"/>
        <v>40811</v>
      </c>
      <c r="F20" s="45">
        <v>10</v>
      </c>
      <c r="G20" s="46">
        <v>0</v>
      </c>
      <c r="H20" s="47">
        <f t="shared" si="6"/>
        <v>6</v>
      </c>
      <c r="I20" s="48">
        <f>ROUNDDOWN(G20*F20,0)</f>
        <v>0</v>
      </c>
      <c r="J20" s="47">
        <f t="shared" si="9"/>
        <v>10</v>
      </c>
      <c r="K20" s="47"/>
      <c r="L20" s="47"/>
      <c r="M20" s="47"/>
      <c r="N20" s="47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38"/>
      <c r="IQ20" s="38"/>
      <c r="IR20" s="38"/>
      <c r="IS20" s="38"/>
      <c r="IT20" s="38"/>
      <c r="IU20" s="38"/>
      <c r="IV20" s="38"/>
    </row>
    <row r="21" spans="1:256" s="50" customFormat="1" ht="12.75" customHeight="1" x14ac:dyDescent="0.25">
      <c r="A21" s="40" t="str">
        <f ca="1">IF(ISERROR(VALUE(SUBSTITUTE(OFFSET(A21,-1,0,1,1),".",""))),"0.1",IF(ISERROR(FIND("`",SUBSTITUTE(OFFSET(A21,-1,0,1,1),".","`",1))),OFFSET(A21,-1,0,1,1)&amp;".1",LEFT(OFFSET(A21,-1,0,1,1),FIND("`",SUBSTITUTE(OFFSET(A21,-1,0,1,1),".","`",1)))&amp;IF(ISERROR(FIND("`",SUBSTITUTE(OFFSET(A21,-1,0,1,1),".","`",2))),VALUE(RIGHT(OFFSET(A21,-1,0,1,1),LEN(OFFSET(A21,-1,0,1,1))-FIND("`",SUBSTITUTE(OFFSET(A21,-1,0,1,1),".","`",1))))+1,VALUE(MID(OFFSET(A21,-1,0,1,1),FIND("`",SUBSTITUTE(OFFSET(A21,-1,0,1,1),".","`",1))+1,(FIND("`",SUBSTITUTE(OFFSET(A21,-1,0,1,1),".","`",2))-FIND("`",SUBSTITUTE(OFFSET(A21,-1,0,1,1),".","`",1))-1)))+1)))</f>
        <v>2.2</v>
      </c>
      <c r="B21" s="41" t="s">
        <v>29</v>
      </c>
      <c r="C21" s="42" t="s">
        <v>52</v>
      </c>
      <c r="D21" s="43">
        <v>40802</v>
      </c>
      <c r="E21" s="44">
        <f t="shared" si="8"/>
        <v>40816</v>
      </c>
      <c r="F21" s="45">
        <v>15</v>
      </c>
      <c r="G21" s="46">
        <v>0</v>
      </c>
      <c r="H21" s="47">
        <f t="shared" si="6"/>
        <v>11</v>
      </c>
      <c r="I21" s="48">
        <f t="shared" si="7"/>
        <v>0</v>
      </c>
      <c r="J21" s="47">
        <f t="shared" si="9"/>
        <v>15</v>
      </c>
      <c r="K21" s="47"/>
      <c r="L21" s="47"/>
      <c r="M21" s="47"/>
      <c r="N21" s="47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38"/>
      <c r="IQ21" s="38"/>
      <c r="IR21" s="38"/>
      <c r="IS21" s="38"/>
      <c r="IT21" s="38"/>
      <c r="IU21" s="38"/>
      <c r="IV21" s="38"/>
    </row>
    <row r="22" spans="1:256" s="50" customFormat="1" ht="12.75" customHeight="1" x14ac:dyDescent="0.25">
      <c r="A22" s="40" t="str">
        <f ca="1">IF(ISERROR(VALUE(SUBSTITUTE(OFFSET(A22,-1,0,1,1),".",""))),"0.1",IF(ISERROR(FIND("`",SUBSTITUTE(OFFSET(A22,-1,0,1,1),".","`",1))),OFFSET(A22,-1,0,1,1)&amp;".1",LEFT(OFFSET(A22,-1,0,1,1),FIND("`",SUBSTITUTE(OFFSET(A22,-1,0,1,1),".","`",1)))&amp;IF(ISERROR(FIND("`",SUBSTITUTE(OFFSET(A22,-1,0,1,1),".","`",2))),VALUE(RIGHT(OFFSET(A22,-1,0,1,1),LEN(OFFSET(A22,-1,0,1,1))-FIND("`",SUBSTITUTE(OFFSET(A22,-1,0,1,1),".","`",1))))+1,VALUE(MID(OFFSET(A22,-1,0,1,1),FIND("`",SUBSTITUTE(OFFSET(A22,-1,0,1,1),".","`",1))+1,(FIND("`",SUBSTITUTE(OFFSET(A22,-1,0,1,1),".","`",2))-FIND("`",SUBSTITUTE(OFFSET(A22,-1,0,1,1),".","`",1))-1)))+1)))</f>
        <v>2.3</v>
      </c>
      <c r="B22" s="41" t="s">
        <v>38</v>
      </c>
      <c r="C22" s="42"/>
      <c r="D22" s="43">
        <v>40802</v>
      </c>
      <c r="E22" s="44">
        <f t="shared" si="8"/>
        <v>40816</v>
      </c>
      <c r="F22" s="45">
        <v>15</v>
      </c>
      <c r="G22" s="46">
        <v>0</v>
      </c>
      <c r="H22" s="47">
        <f t="shared" si="6"/>
        <v>11</v>
      </c>
      <c r="I22" s="48">
        <f t="shared" si="7"/>
        <v>0</v>
      </c>
      <c r="J22" s="47">
        <f t="shared" si="9"/>
        <v>15</v>
      </c>
      <c r="K22" s="47"/>
      <c r="L22" s="47"/>
      <c r="M22" s="47"/>
      <c r="N22" s="47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38"/>
      <c r="IQ22" s="38"/>
      <c r="IR22" s="38"/>
      <c r="IS22" s="38"/>
      <c r="IT22" s="38"/>
      <c r="IU22" s="38"/>
      <c r="IV22" s="38"/>
    </row>
    <row r="23" spans="1:256" s="50" customFormat="1" ht="12.75" customHeight="1" x14ac:dyDescent="0.25">
      <c r="A23" s="40" t="str">
        <f ca="1">IF(ISERROR(VALUE(SUBSTITUTE(OFFSET(A23,-1,0,1,1),".",""))),"0.0.1",IF(ISERROR(FIND("`",SUBSTITUTE(OFFSET(A23,-1,0,1,1),".","`",2))),OFFSET(A23,-1,0,1,1)&amp;".1",LEFT(OFFSET(A23,-1,0,1,1),FIND("`",SUBSTITUTE(OFFSET(A23,-1,0,1,1),".","`",2)))&amp;IF(ISERROR(FIND("`",SUBSTITUTE(OFFSET(A23,-1,0,1,1),".","`",3))),VALUE(RIGHT(OFFSET(A23,-1,0,1,1),LEN(OFFSET(A23,-1,0,1,1))-FIND("`",SUBSTITUTE(OFFSET(A23,-1,0,1,1),".","`",2))))+1,VALUE(MID(OFFSET(A23,-1,0,1,1),FIND("`",SUBSTITUTE(OFFSET(A23,-1,0,1,1),".","`",2))+1,(FIND("`",SUBSTITUTE(OFFSET(A23,-1,0,1,1),".","`",3))-FIND("`",SUBSTITUTE(OFFSET(A23,-1,0,1,1),".","`",2))-1)))+1)))</f>
        <v>2.3.1</v>
      </c>
      <c r="B23" s="51" t="s">
        <v>30</v>
      </c>
      <c r="C23" s="42" t="s">
        <v>47</v>
      </c>
      <c r="D23" s="43">
        <v>40802</v>
      </c>
      <c r="E23" s="44">
        <f t="shared" ref="E23:E24" si="18">D23+F23-1</f>
        <v>40816</v>
      </c>
      <c r="F23" s="45">
        <v>15</v>
      </c>
      <c r="G23" s="46">
        <v>0</v>
      </c>
      <c r="H23" s="47">
        <f t="shared" ref="H23:H24" si="19">NETWORKDAYS(D23,E23)</f>
        <v>11</v>
      </c>
      <c r="I23" s="48">
        <f>ROUNDDOWN(G23*F23,0)</f>
        <v>0</v>
      </c>
      <c r="J23" s="47">
        <f>F23-I23</f>
        <v>15</v>
      </c>
      <c r="K23" s="47"/>
      <c r="L23" s="47"/>
      <c r="M23" s="47"/>
      <c r="N23" s="47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38"/>
      <c r="IQ23" s="38"/>
      <c r="IR23" s="38"/>
      <c r="IS23" s="38"/>
      <c r="IT23" s="38"/>
      <c r="IU23" s="38"/>
      <c r="IV23" s="38"/>
    </row>
    <row r="24" spans="1:256" s="50" customFormat="1" ht="12.75" customHeight="1" x14ac:dyDescent="0.25">
      <c r="A24" s="40" t="str">
        <f ca="1">IF(ISERROR(VALUE(SUBSTITUTE(OFFSET(A24,-1,0,1,1),".",""))),"0.0.1",IF(ISERROR(FIND("`",SUBSTITUTE(OFFSET(A24,-1,0,1,1),".","`",2))),OFFSET(A24,-1,0,1,1)&amp;".1",LEFT(OFFSET(A24,-1,0,1,1),FIND("`",SUBSTITUTE(OFFSET(A24,-1,0,1,1),".","`",2)))&amp;IF(ISERROR(FIND("`",SUBSTITUTE(OFFSET(A24,-1,0,1,1),".","`",3))),VALUE(RIGHT(OFFSET(A24,-1,0,1,1),LEN(OFFSET(A24,-1,0,1,1))-FIND("`",SUBSTITUTE(OFFSET(A24,-1,0,1,1),".","`",2))))+1,VALUE(MID(OFFSET(A24,-1,0,1,1),FIND("`",SUBSTITUTE(OFFSET(A24,-1,0,1,1),".","`",2))+1,(FIND("`",SUBSTITUTE(OFFSET(A24,-1,0,1,1),".","`",3))-FIND("`",SUBSTITUTE(OFFSET(A24,-1,0,1,1),".","`",2))-1)))+1)))</f>
        <v>2.3.2</v>
      </c>
      <c r="B24" s="51" t="s">
        <v>31</v>
      </c>
      <c r="C24" s="42" t="s">
        <v>46</v>
      </c>
      <c r="D24" s="43">
        <v>40802</v>
      </c>
      <c r="E24" s="44">
        <f t="shared" si="18"/>
        <v>40816</v>
      </c>
      <c r="F24" s="45">
        <v>15</v>
      </c>
      <c r="G24" s="46">
        <v>0</v>
      </c>
      <c r="H24" s="47">
        <f t="shared" si="19"/>
        <v>11</v>
      </c>
      <c r="I24" s="48">
        <f>ROUNDDOWN(G24*F24,0)</f>
        <v>0</v>
      </c>
      <c r="J24" s="47">
        <f>F24-I24</f>
        <v>15</v>
      </c>
      <c r="K24" s="47"/>
      <c r="L24" s="47"/>
      <c r="M24" s="47"/>
      <c r="N24" s="47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38"/>
      <c r="IQ24" s="38"/>
      <c r="IR24" s="38"/>
      <c r="IS24" s="38"/>
      <c r="IT24" s="38"/>
      <c r="IU24" s="38"/>
      <c r="IV24" s="38"/>
    </row>
    <row r="25" spans="1:256" s="39" customFormat="1" ht="12.75" customHeight="1" x14ac:dyDescent="0.25">
      <c r="A25" s="52">
        <f ca="1">IF(ISERROR(VALUE(SUBSTITUTE(OFFSET(A25,-1,0,1,1),".",""))),1,IF(ISERROR(FIND("`",SUBSTITUTE(OFFSET(A25,-1,0,1,1),".","`",1))),VALUE(OFFSET(A25,-1,0,1,1))+1,VALUE(LEFT(OFFSET(A25,-1,0,1,1),FIND("`",SUBSTITUTE(OFFSET(A25,-1,0,1,1),".","`",1))-1))+1))</f>
        <v>3</v>
      </c>
      <c r="B25" s="53" t="s">
        <v>32</v>
      </c>
      <c r="C25" s="54" t="s">
        <v>48</v>
      </c>
      <c r="D25" s="55">
        <v>40812</v>
      </c>
      <c r="E25" s="32">
        <f t="shared" si="8"/>
        <v>40821</v>
      </c>
      <c r="F25" s="56">
        <v>10</v>
      </c>
      <c r="G25" s="57">
        <f>SUMPRODUCT(F26:F29,G26:G29)/SUM(F26:F29)</f>
        <v>0</v>
      </c>
      <c r="H25" s="58">
        <f t="shared" si="6"/>
        <v>8</v>
      </c>
      <c r="I25" s="59">
        <f t="shared" si="7"/>
        <v>0</v>
      </c>
      <c r="J25" s="58">
        <f t="shared" si="9"/>
        <v>10</v>
      </c>
      <c r="K25" s="58"/>
      <c r="L25" s="58"/>
      <c r="M25" s="58"/>
      <c r="N25" s="58"/>
      <c r="IP25" s="38"/>
      <c r="IQ25" s="38"/>
      <c r="IR25" s="38"/>
      <c r="IS25" s="38"/>
      <c r="IT25" s="38"/>
      <c r="IU25" s="38"/>
      <c r="IV25" s="38"/>
    </row>
    <row r="26" spans="1:256" s="50" customFormat="1" ht="12.75" customHeight="1" x14ac:dyDescent="0.25">
      <c r="A26" s="40" t="str">
        <f ca="1">IF(ISERROR(VALUE(SUBSTITUTE(OFFSET(A26,-1,0,1,1),".",""))),"0.1",IF(ISERROR(FIND("`",SUBSTITUTE(OFFSET(A26,-1,0,1,1),".","`",1))),OFFSET(A26,-1,0,1,1)&amp;".1",LEFT(OFFSET(A26,-1,0,1,1),FIND("`",SUBSTITUTE(OFFSET(A26,-1,0,1,1),".","`",1)))&amp;IF(ISERROR(FIND("`",SUBSTITUTE(OFFSET(A26,-1,0,1,1),".","`",2))),VALUE(RIGHT(OFFSET(A26,-1,0,1,1),LEN(OFFSET(A26,-1,0,1,1))-FIND("`",SUBSTITUTE(OFFSET(A26,-1,0,1,1),".","`",1))))+1,VALUE(MID(OFFSET(A26,-1,0,1,1),FIND("`",SUBSTITUTE(OFFSET(A26,-1,0,1,1),".","`",1))+1,(FIND("`",SUBSTITUTE(OFFSET(A26,-1,0,1,1),".","`",2))-FIND("`",SUBSTITUTE(OFFSET(A26,-1,0,1,1),".","`",1))-1)))+1)))</f>
        <v>3.1</v>
      </c>
      <c r="B26" s="41" t="s">
        <v>28</v>
      </c>
      <c r="C26" s="42" t="s">
        <v>50</v>
      </c>
      <c r="D26" s="43">
        <v>40812</v>
      </c>
      <c r="E26" s="44">
        <f t="shared" si="8"/>
        <v>40816</v>
      </c>
      <c r="F26" s="45">
        <v>5</v>
      </c>
      <c r="G26" s="46">
        <v>0</v>
      </c>
      <c r="H26" s="47">
        <f t="shared" si="6"/>
        <v>5</v>
      </c>
      <c r="I26" s="48">
        <f t="shared" si="7"/>
        <v>0</v>
      </c>
      <c r="J26" s="47">
        <f t="shared" si="9"/>
        <v>5</v>
      </c>
      <c r="K26" s="47"/>
      <c r="L26" s="47"/>
      <c r="M26" s="47"/>
      <c r="N26" s="47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38"/>
      <c r="IQ26" s="38"/>
      <c r="IR26" s="38"/>
      <c r="IS26" s="38"/>
      <c r="IT26" s="38"/>
      <c r="IU26" s="38"/>
      <c r="IV26" s="38"/>
    </row>
    <row r="27" spans="1:256" s="50" customFormat="1" ht="12.75" customHeight="1" x14ac:dyDescent="0.25">
      <c r="A27" s="40" t="str">
        <f ca="1">IF(ISERROR(VALUE(SUBSTITUTE(OFFSET(A27,-1,0,1,1),".",""))),"0.1",IF(ISERROR(FIND("`",SUBSTITUTE(OFFSET(A27,-1,0,1,1),".","`",1))),OFFSET(A27,-1,0,1,1)&amp;".1",LEFT(OFFSET(A27,-1,0,1,1),FIND("`",SUBSTITUTE(OFFSET(A27,-1,0,1,1),".","`",1)))&amp;IF(ISERROR(FIND("`",SUBSTITUTE(OFFSET(A27,-1,0,1,1),".","`",2))),VALUE(RIGHT(OFFSET(A27,-1,0,1,1),LEN(OFFSET(A27,-1,0,1,1))-FIND("`",SUBSTITUTE(OFFSET(A27,-1,0,1,1),".","`",1))))+1,VALUE(MID(OFFSET(A27,-1,0,1,1),FIND("`",SUBSTITUTE(OFFSET(A27,-1,0,1,1),".","`",1))+1,(FIND("`",SUBSTITUTE(OFFSET(A27,-1,0,1,1),".","`",2))-FIND("`",SUBSTITUTE(OFFSET(A27,-1,0,1,1),".","`",1))-1)))+1)))</f>
        <v>3.2</v>
      </c>
      <c r="B27" s="41" t="s">
        <v>29</v>
      </c>
      <c r="C27" s="42" t="s">
        <v>52</v>
      </c>
      <c r="D27" s="43">
        <v>40816</v>
      </c>
      <c r="E27" s="44">
        <f t="shared" si="8"/>
        <v>40821</v>
      </c>
      <c r="F27" s="45">
        <v>6</v>
      </c>
      <c r="G27" s="46">
        <v>0</v>
      </c>
      <c r="H27" s="47">
        <f t="shared" si="6"/>
        <v>4</v>
      </c>
      <c r="I27" s="48">
        <f t="shared" si="7"/>
        <v>0</v>
      </c>
      <c r="J27" s="47">
        <f t="shared" si="9"/>
        <v>6</v>
      </c>
      <c r="K27" s="47"/>
      <c r="L27" s="47"/>
      <c r="M27" s="47"/>
      <c r="N27" s="47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38"/>
      <c r="IQ27" s="38"/>
      <c r="IR27" s="38"/>
      <c r="IS27" s="38"/>
      <c r="IT27" s="38"/>
      <c r="IU27" s="38"/>
      <c r="IV27" s="38"/>
    </row>
    <row r="28" spans="1:256" s="50" customFormat="1" ht="12.75" customHeight="1" x14ac:dyDescent="0.25">
      <c r="A28" s="40" t="str">
        <f ca="1">IF(ISERROR(VALUE(SUBSTITUTE(OFFSET(A28,-1,0,1,1),".",""))),"0.1",IF(ISERROR(FIND("`",SUBSTITUTE(OFFSET(A28,-1,0,1,1),".","`",1))),OFFSET(A28,-1,0,1,1)&amp;".1",LEFT(OFFSET(A28,-1,0,1,1),FIND("`",SUBSTITUTE(OFFSET(A28,-1,0,1,1),".","`",1)))&amp;IF(ISERROR(FIND("`",SUBSTITUTE(OFFSET(A28,-1,0,1,1),".","`",2))),VALUE(RIGHT(OFFSET(A28,-1,0,1,1),LEN(OFFSET(A28,-1,0,1,1))-FIND("`",SUBSTITUTE(OFFSET(A28,-1,0,1,1),".","`",1))))+1,VALUE(MID(OFFSET(A28,-1,0,1,1),FIND("`",SUBSTITUTE(OFFSET(A28,-1,0,1,1),".","`",1))+1,(FIND("`",SUBSTITUTE(OFFSET(A28,-1,0,1,1),".","`",2))-FIND("`",SUBSTITUTE(OFFSET(A28,-1,0,1,1),".","`",1))-1)))+1)))</f>
        <v>3.3</v>
      </c>
      <c r="B28" s="41" t="s">
        <v>30</v>
      </c>
      <c r="C28" s="42" t="s">
        <v>47</v>
      </c>
      <c r="D28" s="43">
        <v>40816</v>
      </c>
      <c r="E28" s="44">
        <f t="shared" si="8"/>
        <v>40821</v>
      </c>
      <c r="F28" s="45">
        <v>6</v>
      </c>
      <c r="G28" s="46">
        <v>0</v>
      </c>
      <c r="H28" s="47">
        <f t="shared" si="6"/>
        <v>4</v>
      </c>
      <c r="I28" s="48">
        <f t="shared" si="7"/>
        <v>0</v>
      </c>
      <c r="J28" s="47">
        <f t="shared" si="9"/>
        <v>6</v>
      </c>
      <c r="K28" s="47"/>
      <c r="L28" s="47"/>
      <c r="M28" s="47"/>
      <c r="N28" s="47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38"/>
      <c r="IQ28" s="38"/>
      <c r="IR28" s="38"/>
      <c r="IS28" s="38"/>
      <c r="IT28" s="38"/>
      <c r="IU28" s="38"/>
      <c r="IV28" s="38"/>
    </row>
    <row r="29" spans="1:256" s="50" customFormat="1" ht="12.75" customHeight="1" x14ac:dyDescent="0.25">
      <c r="A29" s="40" t="str">
        <f ca="1">IF(ISERROR(VALUE(SUBSTITUTE(OFFSET(A29,-1,0,1,1),".",""))),"0.1",IF(ISERROR(FIND("`",SUBSTITUTE(OFFSET(A29,-1,0,1,1),".","`",1))),OFFSET(A29,-1,0,1,1)&amp;".1",LEFT(OFFSET(A29,-1,0,1,1),FIND("`",SUBSTITUTE(OFFSET(A29,-1,0,1,1),".","`",1)))&amp;IF(ISERROR(FIND("`",SUBSTITUTE(OFFSET(A29,-1,0,1,1),".","`",2))),VALUE(RIGHT(OFFSET(A29,-1,0,1,1),LEN(OFFSET(A29,-1,0,1,1))-FIND("`",SUBSTITUTE(OFFSET(A29,-1,0,1,1),".","`",1))))+1,VALUE(MID(OFFSET(A29,-1,0,1,1),FIND("`",SUBSTITUTE(OFFSET(A29,-1,0,1,1),".","`",1))+1,(FIND("`",SUBSTITUTE(OFFSET(A29,-1,0,1,1),".","`",2))-FIND("`",SUBSTITUTE(OFFSET(A29,-1,0,1,1),".","`",1))-1)))+1)))</f>
        <v>3.4</v>
      </c>
      <c r="B29" s="41" t="s">
        <v>31</v>
      </c>
      <c r="C29" s="42" t="s">
        <v>46</v>
      </c>
      <c r="D29" s="43">
        <v>40816</v>
      </c>
      <c r="E29" s="44">
        <f t="shared" si="8"/>
        <v>40821</v>
      </c>
      <c r="F29" s="45">
        <v>6</v>
      </c>
      <c r="G29" s="46">
        <v>0</v>
      </c>
      <c r="H29" s="47">
        <f t="shared" si="6"/>
        <v>4</v>
      </c>
      <c r="I29" s="48">
        <f t="shared" si="7"/>
        <v>0</v>
      </c>
      <c r="J29" s="47">
        <f t="shared" si="9"/>
        <v>6</v>
      </c>
      <c r="K29" s="47"/>
      <c r="L29" s="47"/>
      <c r="M29" s="47"/>
      <c r="N29" s="47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38"/>
      <c r="IQ29" s="38"/>
      <c r="IR29" s="38"/>
      <c r="IS29" s="38"/>
      <c r="IT29" s="38"/>
      <c r="IU29" s="38"/>
      <c r="IV29" s="38"/>
    </row>
    <row r="30" spans="1:256" s="39" customFormat="1" ht="12.75" customHeight="1" x14ac:dyDescent="0.25">
      <c r="A30" s="52">
        <f ca="1">IF(ISERROR(VALUE(SUBSTITUTE(OFFSET(A30,-1,0,1,1),".",""))),1,IF(ISERROR(FIND("`",SUBSTITUTE(OFFSET(A30,-1,0,1,1),".","`",1))),VALUE(OFFSET(A30,-1,0,1,1))+1,VALUE(LEFT(OFFSET(A30,-1,0,1,1),FIND("`",SUBSTITUTE(OFFSET(A30,-1,0,1,1),".","`",1))-1))+1))</f>
        <v>4</v>
      </c>
      <c r="B30" s="53" t="s">
        <v>33</v>
      </c>
      <c r="C30" s="54" t="s">
        <v>46</v>
      </c>
      <c r="D30" s="55">
        <v>40795</v>
      </c>
      <c r="E30" s="32">
        <f t="shared" si="8"/>
        <v>40833</v>
      </c>
      <c r="F30" s="56">
        <v>39</v>
      </c>
      <c r="G30" s="57">
        <f>SUMPRODUCT(F31:F33,G31:G33)/SUM(F31:F33)</f>
        <v>1.4181818181818183E-2</v>
      </c>
      <c r="H30" s="58">
        <f t="shared" si="6"/>
        <v>27</v>
      </c>
      <c r="I30" s="59">
        <f>ROUNDDOWN(G30*F30,0)</f>
        <v>0</v>
      </c>
      <c r="J30" s="58">
        <f>F30-I30</f>
        <v>39</v>
      </c>
      <c r="K30" s="58"/>
      <c r="L30" s="58"/>
      <c r="M30" s="58"/>
      <c r="N30" s="58"/>
      <c r="IP30" s="38"/>
      <c r="IQ30" s="38"/>
      <c r="IR30" s="38"/>
      <c r="IS30" s="38"/>
      <c r="IT30" s="38"/>
      <c r="IU30" s="38"/>
      <c r="IV30" s="38"/>
    </row>
    <row r="31" spans="1:256" s="50" customFormat="1" ht="12.75" customHeight="1" x14ac:dyDescent="0.25">
      <c r="A31" s="40" t="str">
        <f ca="1">IF(ISERROR(VALUE(SUBSTITUTE(OFFSET(A31,-1,0,1,1),".",""))),"0.1",IF(ISERROR(FIND("`",SUBSTITUTE(OFFSET(A31,-1,0,1,1),".","`",1))),OFFSET(A31,-1,0,1,1)&amp;".1",LEFT(OFFSET(A31,-1,0,1,1),FIND("`",SUBSTITUTE(OFFSET(A31,-1,0,1,1),".","`",1)))&amp;IF(ISERROR(FIND("`",SUBSTITUTE(OFFSET(A31,-1,0,1,1),".","`",2))),VALUE(RIGHT(OFFSET(A31,-1,0,1,1),LEN(OFFSET(A31,-1,0,1,1))-FIND("`",SUBSTITUTE(OFFSET(A31,-1,0,1,1),".","`",1))))+1,VALUE(MID(OFFSET(A31,-1,0,1,1),FIND("`",SUBSTITUTE(OFFSET(A31,-1,0,1,1),".","`",1))+1,(FIND("`",SUBSTITUTE(OFFSET(A31,-1,0,1,1),".","`",2))-FIND("`",SUBSTITUTE(OFFSET(A31,-1,0,1,1),".","`",1))-1)))+1)))</f>
        <v>4.1</v>
      </c>
      <c r="B31" s="41" t="s">
        <v>34</v>
      </c>
      <c r="C31" s="42"/>
      <c r="D31" s="43">
        <v>40821</v>
      </c>
      <c r="E31" s="44">
        <f t="shared" si="8"/>
        <v>40830</v>
      </c>
      <c r="F31" s="45">
        <v>10</v>
      </c>
      <c r="G31" s="46">
        <v>0</v>
      </c>
      <c r="H31" s="47">
        <f t="shared" si="6"/>
        <v>8</v>
      </c>
      <c r="I31" s="48">
        <f>ROUNDDOWN(G31*F31,0)</f>
        <v>0</v>
      </c>
      <c r="J31" s="47">
        <f>F31-I31</f>
        <v>10</v>
      </c>
      <c r="K31" s="47"/>
      <c r="L31" s="47"/>
      <c r="M31" s="47"/>
      <c r="N31" s="47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38"/>
      <c r="IQ31" s="38"/>
      <c r="IR31" s="38"/>
      <c r="IS31" s="38"/>
      <c r="IT31" s="38"/>
      <c r="IU31" s="38"/>
      <c r="IV31" s="38"/>
    </row>
    <row r="32" spans="1:256" s="50" customFormat="1" ht="12.75" customHeight="1" x14ac:dyDescent="0.25">
      <c r="A32" s="40" t="str">
        <f ca="1">IF(ISERROR(VALUE(SUBSTITUTE(OFFSET(A32,-1,0,1,1),".",""))),"0.1",IF(ISERROR(FIND("`",SUBSTITUTE(OFFSET(A32,-1,0,1,1),".","`",1))),OFFSET(A32,-1,0,1,1)&amp;".1",LEFT(OFFSET(A32,-1,0,1,1),FIND("`",SUBSTITUTE(OFFSET(A32,-1,0,1,1),".","`",1)))&amp;IF(ISERROR(FIND("`",SUBSTITUTE(OFFSET(A32,-1,0,1,1),".","`",2))),VALUE(RIGHT(OFFSET(A32,-1,0,1,1),LEN(OFFSET(A32,-1,0,1,1))-FIND("`",SUBSTITUTE(OFFSET(A32,-1,0,1,1),".","`",1))))+1,VALUE(MID(OFFSET(A32,-1,0,1,1),FIND("`",SUBSTITUTE(OFFSET(A32,-1,0,1,1),".","`",1))+1,(FIND("`",SUBSTITUTE(OFFSET(A32,-1,0,1,1),".","`",2))-FIND("`",SUBSTITUTE(OFFSET(A32,-1,0,1,1),".","`",1))-1)))+1)))</f>
        <v>4.2</v>
      </c>
      <c r="B32" s="41" t="s">
        <v>35</v>
      </c>
      <c r="C32" s="42"/>
      <c r="D32" s="43">
        <v>40795</v>
      </c>
      <c r="E32" s="44">
        <f t="shared" si="8"/>
        <v>40833</v>
      </c>
      <c r="F32" s="45">
        <v>39</v>
      </c>
      <c r="G32" s="46">
        <v>0.02</v>
      </c>
      <c r="H32" s="47">
        <f t="shared" si="6"/>
        <v>27</v>
      </c>
      <c r="I32" s="48">
        <f>ROUNDDOWN(G32*F32,0)</f>
        <v>0</v>
      </c>
      <c r="J32" s="47">
        <f>F32-I32</f>
        <v>39</v>
      </c>
      <c r="K32" s="47"/>
      <c r="L32" s="47"/>
      <c r="M32" s="47"/>
      <c r="N32" s="47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38"/>
      <c r="IQ32" s="38"/>
      <c r="IR32" s="38"/>
      <c r="IS32" s="38"/>
      <c r="IT32" s="38"/>
      <c r="IU32" s="38"/>
      <c r="IV32" s="38"/>
    </row>
    <row r="33" spans="1:256" s="50" customFormat="1" ht="12.75" customHeight="1" x14ac:dyDescent="0.25">
      <c r="A33" s="40" t="str">
        <f ca="1">IF(ISERROR(VALUE(SUBSTITUTE(OFFSET(A33,-1,0,1,1),".",""))),"0.1",IF(ISERROR(FIND("`",SUBSTITUTE(OFFSET(A33,-1,0,1,1),".","`",1))),OFFSET(A33,-1,0,1,1)&amp;".1",LEFT(OFFSET(A33,-1,0,1,1),FIND("`",SUBSTITUTE(OFFSET(A33,-1,0,1,1),".","`",1)))&amp;IF(ISERROR(FIND("`",SUBSTITUTE(OFFSET(A33,-1,0,1,1),".","`",2))),VALUE(RIGHT(OFFSET(A33,-1,0,1,1),LEN(OFFSET(A33,-1,0,1,1))-FIND("`",SUBSTITUTE(OFFSET(A33,-1,0,1,1),".","`",1))))+1,VALUE(MID(OFFSET(A33,-1,0,1,1),FIND("`",SUBSTITUTE(OFFSET(A33,-1,0,1,1),".","`",1))+1,(FIND("`",SUBSTITUTE(OFFSET(A33,-1,0,1,1),".","`",2))-FIND("`",SUBSTITUTE(OFFSET(A33,-1,0,1,1),".","`",1))-1)))+1)))</f>
        <v>4.3</v>
      </c>
      <c r="B33" s="41" t="s">
        <v>36</v>
      </c>
      <c r="C33" s="42"/>
      <c r="D33" s="43">
        <v>40825</v>
      </c>
      <c r="E33" s="44">
        <f t="shared" si="8"/>
        <v>40830</v>
      </c>
      <c r="F33" s="45">
        <v>6</v>
      </c>
      <c r="G33" s="46">
        <v>0</v>
      </c>
      <c r="H33" s="47">
        <f t="shared" si="6"/>
        <v>5</v>
      </c>
      <c r="I33" s="48">
        <f>ROUNDDOWN(G33*F33,0)</f>
        <v>0</v>
      </c>
      <c r="J33" s="47">
        <f>F33-I33</f>
        <v>6</v>
      </c>
      <c r="K33" s="47"/>
      <c r="L33" s="47"/>
      <c r="M33" s="47"/>
      <c r="N33" s="47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38"/>
      <c r="IQ33" s="38"/>
      <c r="IR33" s="38"/>
      <c r="IS33" s="38"/>
      <c r="IT33" s="38"/>
      <c r="IU33" s="38"/>
      <c r="IV33" s="38"/>
    </row>
    <row r="34" spans="1:256" s="60" customFormat="1" ht="11.25" x14ac:dyDescent="0.2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</row>
    <row r="35" spans="1:256" s="60" customFormat="1" ht="11.25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</row>
    <row r="36" spans="1:256" s="60" customFormat="1" ht="11.25" x14ac:dyDescent="0.2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</row>
    <row r="37" spans="1:256" s="60" customFormat="1" ht="11.25" x14ac:dyDescent="0.2">
      <c r="A37" s="62" t="s">
        <v>20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</row>
    <row r="38" spans="1:256" s="39" customFormat="1" ht="12.75" x14ac:dyDescent="0.25">
      <c r="A38" s="52">
        <f ca="1">IF(ISERROR(VALUE(SUBSTITUTE(OFFSET(A38,-1,0,1,1),".",""))),1,IF(ISERROR(FIND("`",SUBSTITUTE(OFFSET(A38,-1,0,1,1),".","`",1))),VALUE(OFFSET(A38,-1,0,1,1))+1,VALUE(LEFT(OFFSET(A38,-1,0,1,1),FIND("`",SUBSTITUTE(OFFSET(A38,-1,0,1,1),".","`",1))-1))+1))</f>
        <v>1</v>
      </c>
      <c r="B38" s="53" t="s">
        <v>18</v>
      </c>
      <c r="C38" s="54"/>
      <c r="D38" s="55">
        <v>39818</v>
      </c>
      <c r="E38" s="63">
        <f>D38+F38-1</f>
        <v>39818</v>
      </c>
      <c r="F38" s="56">
        <f>MAX(E39:E45)-D38+1</f>
        <v>1</v>
      </c>
      <c r="G38" s="57">
        <f>SUMPRODUCT(F39:F45,G39:G45)/SUM(F39:F45)</f>
        <v>0</v>
      </c>
      <c r="H38" s="58">
        <f t="shared" ref="H38:H45" si="20">NETWORKDAYS(D38,E38)</f>
        <v>1</v>
      </c>
      <c r="I38" s="59">
        <f t="shared" ref="I38:I45" si="21">ROUNDDOWN(G38*F38,0)</f>
        <v>0</v>
      </c>
      <c r="J38" s="58">
        <f t="shared" ref="J38:J45" si="22">F38-I38</f>
        <v>1</v>
      </c>
      <c r="K38" s="58"/>
      <c r="L38" s="58"/>
      <c r="M38" s="58"/>
      <c r="N38" s="58"/>
      <c r="IP38" s="38"/>
      <c r="IQ38" s="38"/>
      <c r="IR38" s="38"/>
      <c r="IS38" s="38"/>
      <c r="IT38" s="38"/>
      <c r="IU38" s="38"/>
      <c r="IV38" s="38"/>
    </row>
    <row r="39" spans="1:256" s="50" customFormat="1" ht="12.75" x14ac:dyDescent="0.25">
      <c r="A39" s="40" t="str">
        <f ca="1">IF(ISERROR(VALUE(SUBSTITUTE(OFFSET(A39,-1,0,1,1),".",""))),"0.1",IF(ISERROR(FIND("`",SUBSTITUTE(OFFSET(A39,-1,0,1,1),".","`",1))),OFFSET(A39,-1,0,1,1)&amp;".1",LEFT(OFFSET(A39,-1,0,1,1),FIND("`",SUBSTITUTE(OFFSET(A39,-1,0,1,1),".","`",1)))&amp;IF(ISERROR(FIND("`",SUBSTITUTE(OFFSET(A39,-1,0,1,1),".","`",2))),VALUE(RIGHT(OFFSET(A39,-1,0,1,1),LEN(OFFSET(A39,-1,0,1,1))-FIND("`",SUBSTITUTE(OFFSET(A39,-1,0,1,1),".","`",1))))+1,VALUE(MID(OFFSET(A39,-1,0,1,1),FIND("`",SUBSTITUTE(OFFSET(A39,-1,0,1,1),".","`",1))+1,(FIND("`",SUBSTITUTE(OFFSET(A39,-1,0,1,1),".","`",2))-FIND("`",SUBSTITUTE(OFFSET(A39,-1,0,1,1),".","`",1))-1)))+1)))</f>
        <v>1.1</v>
      </c>
      <c r="B39" s="41" t="s">
        <v>19</v>
      </c>
      <c r="C39" s="42"/>
      <c r="D39" s="43">
        <v>39818</v>
      </c>
      <c r="E39" s="44">
        <f>D39+F39-1</f>
        <v>39818</v>
      </c>
      <c r="F39" s="45">
        <v>1</v>
      </c>
      <c r="G39" s="46">
        <v>0</v>
      </c>
      <c r="H39" s="47">
        <f t="shared" si="20"/>
        <v>1</v>
      </c>
      <c r="I39" s="48">
        <f t="shared" si="21"/>
        <v>0</v>
      </c>
      <c r="J39" s="47">
        <f t="shared" si="22"/>
        <v>1</v>
      </c>
      <c r="K39" s="47"/>
      <c r="L39" s="47"/>
      <c r="M39" s="47"/>
      <c r="N39" s="47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38"/>
      <c r="IQ39" s="38"/>
      <c r="IR39" s="38"/>
      <c r="IS39" s="38"/>
      <c r="IT39" s="38"/>
      <c r="IU39" s="38"/>
      <c r="IV39" s="38"/>
    </row>
    <row r="40" spans="1:256" s="50" customFormat="1" ht="12.75" x14ac:dyDescent="0.25">
      <c r="A40" s="40" t="str">
        <f ca="1">IF(ISERROR(VALUE(SUBSTITUTE(OFFSET(A40,-1,0,1,1),".",""))),"0.1",IF(ISERROR(FIND("`",SUBSTITUTE(OFFSET(A40,-1,0,1,1),".","`",1))),OFFSET(A40,-1,0,1,1)&amp;".1",LEFT(OFFSET(A40,-1,0,1,1),FIND("`",SUBSTITUTE(OFFSET(A40,-1,0,1,1),".","`",1)))&amp;IF(ISERROR(FIND("`",SUBSTITUTE(OFFSET(A40,-1,0,1,1),".","`",2))),VALUE(RIGHT(OFFSET(A40,-1,0,1,1),LEN(OFFSET(A40,-1,0,1,1))-FIND("`",SUBSTITUTE(OFFSET(A40,-1,0,1,1),".","`",1))))+1,VALUE(MID(OFFSET(A40,-1,0,1,1),FIND("`",SUBSTITUTE(OFFSET(A40,-1,0,1,1),".","`",1))+1,(FIND("`",SUBSTITUTE(OFFSET(A40,-1,0,1,1),".","`",2))-FIND("`",SUBSTITUTE(OFFSET(A40,-1,0,1,1),".","`",1))-1)))+1)))</f>
        <v>1.2</v>
      </c>
      <c r="B40" s="41" t="s">
        <v>19</v>
      </c>
      <c r="C40" s="42"/>
      <c r="D40" s="43">
        <v>39818</v>
      </c>
      <c r="E40" s="44">
        <f t="shared" ref="E40:E45" si="23">D40+F40-1</f>
        <v>39818</v>
      </c>
      <c r="F40" s="45">
        <v>1</v>
      </c>
      <c r="G40" s="46">
        <v>0</v>
      </c>
      <c r="H40" s="47">
        <f t="shared" si="20"/>
        <v>1</v>
      </c>
      <c r="I40" s="48">
        <f t="shared" si="21"/>
        <v>0</v>
      </c>
      <c r="J40" s="47">
        <f t="shared" si="22"/>
        <v>1</v>
      </c>
      <c r="K40" s="47"/>
      <c r="L40" s="47"/>
      <c r="M40" s="47"/>
      <c r="N40" s="47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38"/>
      <c r="IQ40" s="38"/>
      <c r="IR40" s="38"/>
      <c r="IS40" s="38"/>
      <c r="IT40" s="38"/>
      <c r="IU40" s="38"/>
      <c r="IV40" s="38"/>
    </row>
    <row r="41" spans="1:256" s="50" customFormat="1" ht="12.75" x14ac:dyDescent="0.25">
      <c r="A41" s="40" t="str">
        <f ca="1">IF(ISERROR(VALUE(SUBSTITUTE(OFFSET(A41,-1,0,1,1),".",""))),"0.0.1",IF(ISERROR(FIND("`",SUBSTITUTE(OFFSET(A41,-1,0,1,1),".","`",2))),OFFSET(A41,-1,0,1,1)&amp;".1",LEFT(OFFSET(A41,-1,0,1,1),FIND("`",SUBSTITUTE(OFFSET(A41,-1,0,1,1),".","`",2)))&amp;IF(ISERROR(FIND("`",SUBSTITUTE(OFFSET(A41,-1,0,1,1),".","`",3))),VALUE(RIGHT(OFFSET(A41,-1,0,1,1),LEN(OFFSET(A41,-1,0,1,1))-FIND("`",SUBSTITUTE(OFFSET(A41,-1,0,1,1),".","`",2))))+1,VALUE(MID(OFFSET(A41,-1,0,1,1),FIND("`",SUBSTITUTE(OFFSET(A41,-1,0,1,1),".","`",2))+1,(FIND("`",SUBSTITUTE(OFFSET(A41,-1,0,1,1),".","`",3))-FIND("`",SUBSTITUTE(OFFSET(A41,-1,0,1,1),".","`",2))-1)))+1)))</f>
        <v>1.2.1</v>
      </c>
      <c r="B41" s="51" t="s">
        <v>21</v>
      </c>
      <c r="C41" s="42"/>
      <c r="D41" s="43">
        <v>39818</v>
      </c>
      <c r="E41" s="44">
        <f t="shared" si="23"/>
        <v>39818</v>
      </c>
      <c r="F41" s="45">
        <v>1</v>
      </c>
      <c r="G41" s="46">
        <v>0</v>
      </c>
      <c r="H41" s="47">
        <f t="shared" si="20"/>
        <v>1</v>
      </c>
      <c r="I41" s="48">
        <f t="shared" si="21"/>
        <v>0</v>
      </c>
      <c r="J41" s="47">
        <f t="shared" si="22"/>
        <v>1</v>
      </c>
      <c r="K41" s="47"/>
      <c r="L41" s="47"/>
      <c r="M41" s="47"/>
      <c r="N41" s="47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38"/>
      <c r="IQ41" s="38"/>
      <c r="IR41" s="38"/>
      <c r="IS41" s="38"/>
      <c r="IT41" s="38"/>
      <c r="IU41" s="38"/>
      <c r="IV41" s="38"/>
    </row>
    <row r="42" spans="1:256" s="50" customFormat="1" ht="12.75" x14ac:dyDescent="0.25">
      <c r="A42" s="40" t="str">
        <f ca="1">IF(ISERROR(VALUE(SUBSTITUTE(OFFSET(A42,-1,0,1,1),".",""))),"0.0.1",IF(ISERROR(FIND("`",SUBSTITUTE(OFFSET(A42,-1,0,1,1),".","`",2))),OFFSET(A42,-1,0,1,1)&amp;".1",LEFT(OFFSET(A42,-1,0,1,1),FIND("`",SUBSTITUTE(OFFSET(A42,-1,0,1,1),".","`",2)))&amp;IF(ISERROR(FIND("`",SUBSTITUTE(OFFSET(A42,-1,0,1,1),".","`",3))),VALUE(RIGHT(OFFSET(A42,-1,0,1,1),LEN(OFFSET(A42,-1,0,1,1))-FIND("`",SUBSTITUTE(OFFSET(A42,-1,0,1,1),".","`",2))))+1,VALUE(MID(OFFSET(A42,-1,0,1,1),FIND("`",SUBSTITUTE(OFFSET(A42,-1,0,1,1),".","`",2))+1,(FIND("`",SUBSTITUTE(OFFSET(A42,-1,0,1,1),".","`",3))-FIND("`",SUBSTITUTE(OFFSET(A42,-1,0,1,1),".","`",2))-1)))+1)))</f>
        <v>1.2.2</v>
      </c>
      <c r="B42" s="51" t="s">
        <v>21</v>
      </c>
      <c r="C42" s="42"/>
      <c r="D42" s="43">
        <v>39818</v>
      </c>
      <c r="E42" s="44">
        <f t="shared" si="23"/>
        <v>39818</v>
      </c>
      <c r="F42" s="45">
        <v>1</v>
      </c>
      <c r="G42" s="46">
        <v>0</v>
      </c>
      <c r="H42" s="47">
        <f t="shared" si="20"/>
        <v>1</v>
      </c>
      <c r="I42" s="48">
        <f t="shared" si="21"/>
        <v>0</v>
      </c>
      <c r="J42" s="47">
        <f t="shared" si="22"/>
        <v>1</v>
      </c>
      <c r="K42" s="47"/>
      <c r="L42" s="47"/>
      <c r="M42" s="47"/>
      <c r="N42" s="47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38"/>
      <c r="IQ42" s="38"/>
      <c r="IR42" s="38"/>
      <c r="IS42" s="38"/>
      <c r="IT42" s="38"/>
      <c r="IU42" s="38"/>
      <c r="IV42" s="38"/>
    </row>
    <row r="43" spans="1:256" s="50" customFormat="1" ht="12.75" x14ac:dyDescent="0.25">
      <c r="A43" s="40" t="str">
        <f ca="1">IF(ISERROR(VALUE(SUBSTITUTE(OFFSET(A43,-1,0,1,1),".",""))),"0.0.0.1",IF(ISERROR(FIND("`",SUBSTITUTE(OFFSET(A43,-1,0,1,1),".","`",3))),OFFSET(A43,-1,0,1,1)&amp;".1",LEFT(OFFSET(A43,-1,0,1,1),FIND("`",SUBSTITUTE(OFFSET(A43,-1,0,1,1),".","`",3)))&amp;IF(ISERROR(FIND("`",SUBSTITUTE(OFFSET(A43,-1,0,1,1),".","`",4))),VALUE(RIGHT(OFFSET(A43,-1,0,1,1),LEN(OFFSET(A43,-1,0,1,1))-FIND("`",SUBSTITUTE(OFFSET(A43,-1,0,1,1),".","`",3))))+1,VALUE(MID(OFFSET(A43,-1,0,1,1),FIND("`",SUBSTITUTE(OFFSET(A43,-1,0,1,1),".","`",3))+1,(FIND("`",SUBSTITUTE(OFFSET(A43,-1,0,1,1),".","`",4))-FIND("`",SUBSTITUTE(OFFSET(A43,-1,0,1,1),".","`",3))-1)))+1)))</f>
        <v>1.2.2.1</v>
      </c>
      <c r="B43" s="64" t="s">
        <v>22</v>
      </c>
      <c r="C43" s="42"/>
      <c r="D43" s="43">
        <v>39818</v>
      </c>
      <c r="E43" s="44">
        <f t="shared" si="23"/>
        <v>39818</v>
      </c>
      <c r="F43" s="45">
        <v>1</v>
      </c>
      <c r="G43" s="46">
        <v>0</v>
      </c>
      <c r="H43" s="47">
        <f t="shared" si="20"/>
        <v>1</v>
      </c>
      <c r="I43" s="48">
        <f>ROUNDDOWN(G43*F43,0)</f>
        <v>0</v>
      </c>
      <c r="J43" s="47">
        <f>F43-I43</f>
        <v>1</v>
      </c>
      <c r="K43" s="47"/>
      <c r="L43" s="47"/>
      <c r="M43" s="47"/>
      <c r="N43" s="47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38"/>
      <c r="IQ43" s="38"/>
      <c r="IR43" s="38"/>
      <c r="IS43" s="38"/>
      <c r="IT43" s="38"/>
      <c r="IU43" s="38"/>
      <c r="IV43" s="38"/>
    </row>
    <row r="44" spans="1:256" s="50" customFormat="1" ht="12.75" x14ac:dyDescent="0.25">
      <c r="A44" s="40" t="str">
        <f ca="1">IF(ISERROR(VALUE(SUBSTITUTE(OFFSET(A44,-1,0,1,1),".",""))),"0.1",IF(ISERROR(FIND("`",SUBSTITUTE(OFFSET(A44,-1,0,1,1),".","`",1))),OFFSET(A44,-1,0,1,1)&amp;".1",LEFT(OFFSET(A44,-1,0,1,1),FIND("`",SUBSTITUTE(OFFSET(A44,-1,0,1,1),".","`",1)))&amp;IF(ISERROR(FIND("`",SUBSTITUTE(OFFSET(A44,-1,0,1,1),".","`",2))),VALUE(RIGHT(OFFSET(A44,-1,0,1,1),LEN(OFFSET(A44,-1,0,1,1))-FIND("`",SUBSTITUTE(OFFSET(A44,-1,0,1,1),".","`",1))))+1,VALUE(MID(OFFSET(A44,-1,0,1,1),FIND("`",SUBSTITUTE(OFFSET(A44,-1,0,1,1),".","`",1))+1,(FIND("`",SUBSTITUTE(OFFSET(A44,-1,0,1,1),".","`",2))-FIND("`",SUBSTITUTE(OFFSET(A44,-1,0,1,1),".","`",1))-1)))+1)))</f>
        <v>1.3</v>
      </c>
      <c r="B44" s="41" t="s">
        <v>19</v>
      </c>
      <c r="C44" s="42"/>
      <c r="D44" s="43">
        <v>39818</v>
      </c>
      <c r="E44" s="44">
        <f t="shared" si="23"/>
        <v>39818</v>
      </c>
      <c r="F44" s="45">
        <v>1</v>
      </c>
      <c r="G44" s="46">
        <v>0</v>
      </c>
      <c r="H44" s="47">
        <f t="shared" si="20"/>
        <v>1</v>
      </c>
      <c r="I44" s="48">
        <f t="shared" si="21"/>
        <v>0</v>
      </c>
      <c r="J44" s="47">
        <f t="shared" si="22"/>
        <v>1</v>
      </c>
      <c r="K44" s="47"/>
      <c r="L44" s="47"/>
      <c r="M44" s="47"/>
      <c r="N44" s="47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38"/>
      <c r="IQ44" s="38"/>
      <c r="IR44" s="38"/>
      <c r="IS44" s="38"/>
      <c r="IT44" s="38"/>
      <c r="IU44" s="38"/>
      <c r="IV44" s="38"/>
    </row>
    <row r="45" spans="1:256" s="50" customFormat="1" ht="12.75" x14ac:dyDescent="0.25">
      <c r="A45" s="40" t="str">
        <f ca="1">IF(ISERROR(VALUE(SUBSTITUTE(OFFSET(A45,-1,0,1,1),".",""))),"0.1",IF(ISERROR(FIND("`",SUBSTITUTE(OFFSET(A45,-1,0,1,1),".","`",1))),OFFSET(A45,-1,0,1,1)&amp;".1",LEFT(OFFSET(A45,-1,0,1,1),FIND("`",SUBSTITUTE(OFFSET(A45,-1,0,1,1),".","`",1)))&amp;IF(ISERROR(FIND("`",SUBSTITUTE(OFFSET(A45,-1,0,1,1),".","`",2))),VALUE(RIGHT(OFFSET(A45,-1,0,1,1),LEN(OFFSET(A45,-1,0,1,1))-FIND("`",SUBSTITUTE(OFFSET(A45,-1,0,1,1),".","`",1))))+1,VALUE(MID(OFFSET(A45,-1,0,1,1),FIND("`",SUBSTITUTE(OFFSET(A45,-1,0,1,1),".","`",1))+1,(FIND("`",SUBSTITUTE(OFFSET(A45,-1,0,1,1),".","`",2))-FIND("`",SUBSTITUTE(OFFSET(A45,-1,0,1,1),".","`",1))-1)))+1)))</f>
        <v>1.4</v>
      </c>
      <c r="B45" s="41" t="s">
        <v>19</v>
      </c>
      <c r="C45" s="42"/>
      <c r="D45" s="43">
        <v>39818</v>
      </c>
      <c r="E45" s="44">
        <f t="shared" si="23"/>
        <v>39818</v>
      </c>
      <c r="F45" s="45">
        <v>1</v>
      </c>
      <c r="G45" s="46">
        <v>0</v>
      </c>
      <c r="H45" s="47">
        <f t="shared" si="20"/>
        <v>1</v>
      </c>
      <c r="I45" s="48">
        <f t="shared" si="21"/>
        <v>0</v>
      </c>
      <c r="J45" s="47">
        <f t="shared" si="22"/>
        <v>1</v>
      </c>
      <c r="K45" s="47"/>
      <c r="L45" s="47"/>
      <c r="M45" s="47"/>
      <c r="N45" s="47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38"/>
      <c r="IQ45" s="38"/>
      <c r="IR45" s="38"/>
      <c r="IS45" s="38"/>
      <c r="IT45" s="38"/>
      <c r="IU45" s="38"/>
      <c r="IV45" s="38"/>
    </row>
    <row r="46" spans="1:256" s="60" customFormat="1" ht="11.25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</row>
    <row r="47" spans="1:256" s="65" customFormat="1" x14ac:dyDescent="0.25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</row>
    <row r="48" spans="1:256" s="65" customFormat="1" x14ac:dyDescent="0.25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</row>
    <row r="49" spans="2:227" s="65" customFormat="1" x14ac:dyDescent="0.2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</row>
    <row r="50" spans="2:227" s="65" customFormat="1" x14ac:dyDescent="0.2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</row>
  </sheetData>
  <mergeCells count="5">
    <mergeCell ref="G1:J1"/>
    <mergeCell ref="I2:J2"/>
    <mergeCell ref="H4:J4"/>
    <mergeCell ref="C6:E6"/>
    <mergeCell ref="C7:D7"/>
  </mergeCells>
  <conditionalFormatting sqref="P26:IO29 P31:IO33 P39:IO45 P20:IO24 P11:IO14 P16:IO18">
    <cfRule type="expression" dxfId="11" priority="97" stopIfTrue="1">
      <formula>P$8=$H$4</formula>
    </cfRule>
    <cfRule type="expression" dxfId="10" priority="98" stopIfTrue="1">
      <formula>AND(P$8&gt;=$D11,P$8&lt;$D11+$I11)</formula>
    </cfRule>
    <cfRule type="expression" dxfId="9" priority="99" stopIfTrue="1">
      <formula>AND(P$8&gt;=$D11,P$8&lt;=$D11+$F11-1)</formula>
    </cfRule>
  </conditionalFormatting>
  <conditionalFormatting sqref="P10:IO10 P19:IO19 P25:IO25 P30:IO30 P38:IO38">
    <cfRule type="expression" dxfId="8" priority="112" stopIfTrue="1">
      <formula>P$8=$H$4</formula>
    </cfRule>
    <cfRule type="expression" dxfId="7" priority="113" stopIfTrue="1">
      <formula>AND(P$8&gt;=$D10,P$8&lt;$D10+$I10)</formula>
    </cfRule>
    <cfRule type="expression" dxfId="6" priority="114" stopIfTrue="1">
      <formula>AND(P$8&gt;=$D10,P$8&lt;=$D10+$F10-1)</formula>
    </cfRule>
  </conditionalFormatting>
  <conditionalFormatting sqref="P15:IO15">
    <cfRule type="expression" dxfId="5" priority="1" stopIfTrue="1">
      <formula>P$8=$H$4</formula>
    </cfRule>
    <cfRule type="expression" dxfId="4" priority="2" stopIfTrue="1">
      <formula>AND(P$8&gt;=$D15,P$8&lt;$D15+$I15)</formula>
    </cfRule>
    <cfRule type="expression" dxfId="3" priority="3" stopIfTrue="1">
      <formula>AND(P$8&gt;=$D15,P$8&lt;=$D15+$F15-1)</formula>
    </cfRule>
  </conditionalFormatting>
  <hyperlinks>
    <hyperlink ref="I2:J2" location="helpRow" display="Help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print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56</xdr:col>
                    <xdr:colOff>85725</xdr:colOff>
                    <xdr:row>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</dc:creator>
  <cp:lastModifiedBy>Litke, Shauna </cp:lastModifiedBy>
  <dcterms:created xsi:type="dcterms:W3CDTF">2011-09-12T03:47:53Z</dcterms:created>
  <dcterms:modified xsi:type="dcterms:W3CDTF">2011-09-14T20:32:40Z</dcterms:modified>
</cp:coreProperties>
</file>